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book writing\Diagnostic accuracy\"/>
    </mc:Choice>
  </mc:AlternateContent>
  <xr:revisionPtr revIDLastSave="0" documentId="13_ncr:1_{27A1428A-9E65-4939-AA29-02EFD8B3DBA8}" xr6:coauthVersionLast="47" xr6:coauthVersionMax="47" xr10:uidLastSave="{00000000-0000-0000-0000-000000000000}"/>
  <bookViews>
    <workbookView xWindow="28680" yWindow="-120" windowWidth="29040" windowHeight="15840" xr2:uid="{E3CA4AF7-4D1B-4EAB-B700-499DFB6B5184}"/>
  </bookViews>
  <sheets>
    <sheet name="Start Page" sheetId="4" r:id="rId1"/>
    <sheet name="Data" sheetId="2" r:id="rId2"/>
    <sheet name="Stats" sheetId="1" r:id="rId3"/>
    <sheet name="SIJ94Data" sheetId="5" r:id="rId4"/>
  </sheets>
  <definedNames>
    <definedName name="Total">Stats!#REF!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6" i="2" l="1"/>
  <c r="E14" i="2"/>
  <c r="E22" i="2"/>
  <c r="E30" i="2"/>
  <c r="E38" i="2"/>
  <c r="E46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F12" i="2"/>
  <c r="F20" i="2"/>
  <c r="F28" i="2"/>
  <c r="F36" i="2"/>
  <c r="F44" i="2"/>
  <c r="F52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G6" i="2"/>
  <c r="G8" i="2"/>
  <c r="G14" i="2"/>
  <c r="G16" i="2"/>
  <c r="G22" i="2"/>
  <c r="G24" i="2"/>
  <c r="G30" i="2"/>
  <c r="G32" i="2"/>
  <c r="G38" i="2"/>
  <c r="G40" i="2"/>
  <c r="G46" i="2"/>
  <c r="G48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H10" i="2"/>
  <c r="H11" i="2"/>
  <c r="H18" i="2"/>
  <c r="H19" i="2"/>
  <c r="H26" i="2"/>
  <c r="H27" i="2"/>
  <c r="H34" i="2"/>
  <c r="H35" i="2"/>
  <c r="H42" i="2"/>
  <c r="H43" i="2"/>
  <c r="H50" i="2"/>
  <c r="H51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4" i="2"/>
  <c r="J2" i="2"/>
  <c r="F5" i="2" s="1"/>
  <c r="H2" i="2"/>
  <c r="E5" i="2" s="1"/>
  <c r="B2" i="2"/>
  <c r="M2" i="2"/>
  <c r="F51" i="2" l="1"/>
  <c r="F43" i="2"/>
  <c r="F35" i="2"/>
  <c r="F27" i="2"/>
  <c r="F19" i="2"/>
  <c r="F11" i="2"/>
  <c r="H49" i="2"/>
  <c r="H41" i="2"/>
  <c r="H33" i="2"/>
  <c r="H25" i="2"/>
  <c r="H17" i="2"/>
  <c r="H9" i="2"/>
  <c r="F50" i="2"/>
  <c r="F42" i="2"/>
  <c r="F34" i="2"/>
  <c r="F26" i="2"/>
  <c r="F18" i="2"/>
  <c r="F10" i="2"/>
  <c r="H48" i="2"/>
  <c r="H40" i="2"/>
  <c r="H32" i="2"/>
  <c r="H24" i="2"/>
  <c r="H16" i="2"/>
  <c r="H8" i="2"/>
  <c r="F49" i="2"/>
  <c r="F41" i="2"/>
  <c r="F33" i="2"/>
  <c r="F25" i="2"/>
  <c r="F17" i="2"/>
  <c r="F9" i="2"/>
  <c r="H47" i="2"/>
  <c r="H39" i="2"/>
  <c r="H31" i="2"/>
  <c r="H23" i="2"/>
  <c r="H15" i="2"/>
  <c r="H7" i="2"/>
  <c r="F48" i="2"/>
  <c r="F40" i="2"/>
  <c r="F32" i="2"/>
  <c r="F24" i="2"/>
  <c r="F16" i="2"/>
  <c r="F8" i="2"/>
  <c r="H54" i="2"/>
  <c r="H46" i="2"/>
  <c r="H38" i="2"/>
  <c r="H30" i="2"/>
  <c r="H22" i="2"/>
  <c r="H14" i="2"/>
  <c r="H6" i="2"/>
  <c r="F47" i="2"/>
  <c r="F39" i="2"/>
  <c r="F31" i="2"/>
  <c r="F23" i="2"/>
  <c r="F15" i="2"/>
  <c r="F7" i="2"/>
  <c r="F4" i="2"/>
  <c r="H4" i="2"/>
  <c r="H53" i="2"/>
  <c r="H45" i="2"/>
  <c r="H37" i="2"/>
  <c r="H29" i="2"/>
  <c r="H21" i="2"/>
  <c r="H13" i="2"/>
  <c r="H5" i="2"/>
  <c r="F54" i="2"/>
  <c r="F46" i="2"/>
  <c r="F38" i="2"/>
  <c r="F30" i="2"/>
  <c r="F22" i="2"/>
  <c r="F14" i="2"/>
  <c r="F6" i="2"/>
  <c r="H52" i="2"/>
  <c r="H44" i="2"/>
  <c r="H36" i="2"/>
  <c r="H28" i="2"/>
  <c r="H20" i="2"/>
  <c r="H12" i="2"/>
  <c r="F53" i="2"/>
  <c r="F45" i="2"/>
  <c r="F37" i="2"/>
  <c r="F29" i="2"/>
  <c r="F21" i="2"/>
  <c r="F13" i="2"/>
  <c r="E52" i="2"/>
  <c r="E36" i="2"/>
  <c r="E12" i="2"/>
  <c r="G53" i="2"/>
  <c r="G45" i="2"/>
  <c r="G37" i="2"/>
  <c r="G29" i="2"/>
  <c r="G21" i="2"/>
  <c r="G13" i="2"/>
  <c r="G5" i="2"/>
  <c r="E51" i="2"/>
  <c r="E43" i="2"/>
  <c r="E35" i="2"/>
  <c r="E27" i="2"/>
  <c r="E19" i="2"/>
  <c r="E11" i="2"/>
  <c r="E44" i="2"/>
  <c r="E28" i="2"/>
  <c r="E20" i="2"/>
  <c r="G52" i="2"/>
  <c r="G44" i="2"/>
  <c r="G36" i="2"/>
  <c r="G28" i="2"/>
  <c r="G20" i="2"/>
  <c r="G12" i="2"/>
  <c r="E50" i="2"/>
  <c r="E42" i="2"/>
  <c r="E34" i="2"/>
  <c r="E26" i="2"/>
  <c r="E18" i="2"/>
  <c r="E10" i="2"/>
  <c r="G51" i="2"/>
  <c r="G43" i="2"/>
  <c r="G35" i="2"/>
  <c r="G27" i="2"/>
  <c r="G19" i="2"/>
  <c r="G11" i="2"/>
  <c r="E49" i="2"/>
  <c r="E41" i="2"/>
  <c r="E33" i="2"/>
  <c r="E25" i="2"/>
  <c r="E17" i="2"/>
  <c r="E9" i="2"/>
  <c r="G50" i="2"/>
  <c r="G42" i="2"/>
  <c r="G34" i="2"/>
  <c r="G26" i="2"/>
  <c r="G18" i="2"/>
  <c r="G10" i="2"/>
  <c r="E48" i="2"/>
  <c r="E40" i="2"/>
  <c r="E32" i="2"/>
  <c r="E24" i="2"/>
  <c r="E16" i="2"/>
  <c r="E8" i="2"/>
  <c r="G49" i="2"/>
  <c r="G41" i="2"/>
  <c r="G33" i="2"/>
  <c r="G25" i="2"/>
  <c r="G17" i="2"/>
  <c r="G9" i="2"/>
  <c r="E47" i="2"/>
  <c r="E39" i="2"/>
  <c r="E31" i="2"/>
  <c r="E23" i="2"/>
  <c r="E15" i="2"/>
  <c r="E7" i="2"/>
  <c r="G47" i="2"/>
  <c r="G39" i="2"/>
  <c r="G31" i="2"/>
  <c r="G23" i="2"/>
  <c r="G15" i="2"/>
  <c r="G7" i="2"/>
  <c r="E53" i="2"/>
  <c r="E45" i="2"/>
  <c r="E37" i="2"/>
  <c r="E29" i="2"/>
  <c r="E21" i="2"/>
  <c r="E13" i="2"/>
  <c r="G4" i="2"/>
  <c r="E4" i="2"/>
  <c r="M13" i="2"/>
  <c r="E4" i="1" s="1"/>
  <c r="M15" i="2"/>
  <c r="M12" i="2"/>
  <c r="D3" i="1" s="1"/>
  <c r="M14" i="2"/>
  <c r="E3" i="1" s="1"/>
  <c r="M8" i="2"/>
  <c r="M9" i="2"/>
  <c r="D4" i="1" l="1"/>
  <c r="F5" i="1" s="1"/>
  <c r="D15" i="1" s="1"/>
  <c r="E15" i="1" s="1"/>
  <c r="E5" i="1"/>
  <c r="F3" i="1"/>
  <c r="D8" i="1" l="1"/>
  <c r="E8" i="1"/>
  <c r="D5" i="1"/>
  <c r="D9" i="1" s="1"/>
  <c r="F4" i="1"/>
  <c r="E9" i="1" s="1"/>
  <c r="E12" i="1" l="1"/>
  <c r="D12" i="1"/>
  <c r="D14" i="1" l="1"/>
  <c r="D16" i="1" s="1"/>
  <c r="D17" i="1" s="1"/>
  <c r="D20" i="1" l="1"/>
  <c r="E20" i="1" s="1"/>
  <c r="E22" i="1" l="1"/>
  <c r="E23" i="1" s="1"/>
  <c r="D22" i="1"/>
  <c r="D23" i="1" s="1"/>
</calcChain>
</file>

<file path=xl/sharedStrings.xml><?xml version="1.0" encoding="utf-8"?>
<sst xmlns="http://schemas.openxmlformats.org/spreadsheetml/2006/main" count="178" uniqueCount="75">
  <si>
    <t>Positive</t>
  </si>
  <si>
    <t>Negative</t>
  </si>
  <si>
    <t>Case number</t>
  </si>
  <si>
    <t>Subject Name</t>
  </si>
  <si>
    <t>Test name</t>
  </si>
  <si>
    <t>Test Outcome (define what is 0 and what is 1. 1- a positive test ands 0= a negative test)</t>
  </si>
  <si>
    <t>1=</t>
  </si>
  <si>
    <t>0=</t>
  </si>
  <si>
    <t>Test result Occasion 1</t>
  </si>
  <si>
    <t>Test result Occasion 2</t>
  </si>
  <si>
    <t>Number in sample</t>
  </si>
  <si>
    <t>Agreement #</t>
  </si>
  <si>
    <t>Disagreement #</t>
  </si>
  <si>
    <t>agree</t>
  </si>
  <si>
    <t>Agreement on positive</t>
  </si>
  <si>
    <t>Agreement on negatives</t>
  </si>
  <si>
    <t>2nd test disagrees on positive</t>
  </si>
  <si>
    <t>2nd test disagrees on negative</t>
  </si>
  <si>
    <t>Test 1 pos</t>
  </si>
  <si>
    <t>Test 1 neg</t>
  </si>
  <si>
    <t>Test 2 pos</t>
  </si>
  <si>
    <t>Test 2 neg</t>
  </si>
  <si>
    <t>Name of the test you are assessing</t>
  </si>
  <si>
    <t>What are your Dichotomous Test Values? (yes/no, 1/0, positive/negative?)</t>
  </si>
  <si>
    <t>Data Entry</t>
  </si>
  <si>
    <t>Totals</t>
  </si>
  <si>
    <t>Describe Test</t>
  </si>
  <si>
    <t>Examiner 1</t>
  </si>
  <si>
    <t>Examiner 2</t>
  </si>
  <si>
    <t>Se (K)</t>
  </si>
  <si>
    <t>Margin of error</t>
  </si>
  <si>
    <t>Proportion +</t>
  </si>
  <si>
    <t>Proportion -</t>
  </si>
  <si>
    <t>Overall chance Proptn</t>
  </si>
  <si>
    <t>Prob chance Error (Pe)</t>
  </si>
  <si>
    <t>Observed agreement  Po</t>
  </si>
  <si>
    <t>Standard Error</t>
  </si>
  <si>
    <t>PATIENT</t>
  </si>
  <si>
    <t>SEX</t>
  </si>
  <si>
    <t>AGE</t>
  </si>
  <si>
    <t>Distraction T1</t>
  </si>
  <si>
    <t>Distraction T2</t>
  </si>
  <si>
    <t>Compression T1</t>
  </si>
  <si>
    <t>Compression T2</t>
  </si>
  <si>
    <t>Sacral Thrust T1</t>
  </si>
  <si>
    <t>Sacral Thrust T2</t>
  </si>
  <si>
    <t>Thigh Thrust T1</t>
  </si>
  <si>
    <t>Thigh Thrust T2</t>
  </si>
  <si>
    <t>Gaenslens Left T1</t>
  </si>
  <si>
    <t>Gaenslens Left T2</t>
  </si>
  <si>
    <t>Gaenslens Right T1</t>
  </si>
  <si>
    <t>Gaenslens Right T2</t>
  </si>
  <si>
    <t>Cranial Glide T1</t>
  </si>
  <si>
    <t>Cranial Glide T2</t>
  </si>
  <si>
    <t>Distraction Test</t>
  </si>
  <si>
    <t>This is a Sacroiliac Joint Pain Provocation Test. See Laslett &amp; Williams 1994 Spine Vol 19 (11);1241-1249. See Table 1</t>
  </si>
  <si>
    <t>%</t>
  </si>
  <si>
    <t>Interpretation</t>
  </si>
  <si>
    <t>Upper CI</t>
  </si>
  <si>
    <t>Lower CI</t>
  </si>
  <si>
    <t>% Confidence Interval</t>
  </si>
  <si>
    <t>95% CI</t>
  </si>
  <si>
    <t>90% CI</t>
  </si>
  <si>
    <t>99% CI</t>
  </si>
  <si>
    <t xml:space="preserve">z value </t>
  </si>
  <si>
    <t>Slight Agreement</t>
  </si>
  <si>
    <t>Fair Agreement</t>
  </si>
  <si>
    <t>Moderate Agreement</t>
  </si>
  <si>
    <t>Substantial Agreement</t>
  </si>
  <si>
    <t>Almost Perfect Agreement</t>
  </si>
  <si>
    <t>Confidence Intervals</t>
  </si>
  <si>
    <t>Kappa Value Estimate</t>
  </si>
  <si>
    <r>
      <t xml:space="preserve">Select From Dropdown List       </t>
    </r>
    <r>
      <rPr>
        <sz val="11"/>
        <color theme="1"/>
        <rFont val="Wingdings"/>
        <charset val="2"/>
      </rPr>
      <t>à</t>
    </r>
  </si>
  <si>
    <t>This Spreadsheet was prepared by Dr Mark Laslett, PhD, NZRSP 2025</t>
  </si>
  <si>
    <t>Inter-Examiner Data Form and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</si>
</sst>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25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8"/>
      <name val="Courie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Wingdings"/>
      <charset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18" fillId="9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2" fontId="0" fillId="0" borderId="0" xfId="0" applyNumberFormat="1"/>
    <xf numFmtId="0" fontId="3" fillId="0" borderId="0" xfId="0" applyFont="1"/>
    <xf numFmtId="0" fontId="1" fillId="5" borderId="3" xfId="1" applyFill="1" applyBorder="1"/>
    <xf numFmtId="0" fontId="2" fillId="6" borderId="3" xfId="2" applyFill="1" applyBorder="1"/>
    <xf numFmtId="0" fontId="0" fillId="0" borderId="0" xfId="0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" fontId="11" fillId="0" borderId="0" xfId="3" applyNumberFormat="1" applyFont="1" applyAlignment="1" applyProtection="1">
      <alignment horizontal="right"/>
      <protection locked="0"/>
    </xf>
    <xf numFmtId="0" fontId="12" fillId="0" borderId="0" xfId="0" applyFont="1"/>
    <xf numFmtId="0" fontId="13" fillId="0" borderId="0" xfId="3" applyFont="1" applyAlignment="1" applyProtection="1">
      <alignment horizontal="right"/>
      <protection locked="0"/>
    </xf>
    <xf numFmtId="0" fontId="14" fillId="0" borderId="0" xfId="0" applyFont="1"/>
    <xf numFmtId="0" fontId="13" fillId="0" borderId="0" xfId="3" applyFont="1" applyAlignment="1" applyProtection="1">
      <alignment horizontal="center"/>
      <protection locked="0"/>
    </xf>
    <xf numFmtId="1" fontId="11" fillId="0" borderId="0" xfId="3" applyNumberFormat="1" applyFont="1" applyAlignment="1" applyProtection="1">
      <alignment horizontal="center"/>
      <protection locked="0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2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8" fillId="9" borderId="0" xfId="4" applyNumberFormat="1" applyAlignment="1" applyProtection="1">
      <alignment horizontal="center"/>
      <protection locked="0"/>
    </xf>
    <xf numFmtId="0" fontId="18" fillId="9" borderId="0" xfId="4"/>
    <xf numFmtId="1" fontId="2" fillId="3" borderId="0" xfId="2" applyNumberFormat="1" applyAlignment="1" applyProtection="1">
      <alignment horizontal="right"/>
      <protection locked="0"/>
    </xf>
    <xf numFmtId="1" fontId="2" fillId="3" borderId="0" xfId="2" applyNumberFormat="1" applyAlignment="1" applyProtection="1">
      <alignment horizontal="center"/>
      <protection locked="0"/>
    </xf>
    <xf numFmtId="0" fontId="2" fillId="3" borderId="0" xfId="2"/>
    <xf numFmtId="0" fontId="19" fillId="9" borderId="0" xfId="4" applyFont="1" applyAlignment="1" applyProtection="1">
      <alignment horizontal="center"/>
      <protection locked="0"/>
    </xf>
    <xf numFmtId="0" fontId="4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3" fillId="0" borderId="0" xfId="0" applyFont="1"/>
    <xf numFmtId="0" fontId="0" fillId="0" borderId="0" xfId="0"/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5">
    <cellStyle name="Bad" xfId="2" builtinId="27"/>
    <cellStyle name="Good" xfId="1" builtinId="26"/>
    <cellStyle name="Neutral" xfId="4" builtinId="28"/>
    <cellStyle name="Normal" xfId="0" builtinId="0"/>
    <cellStyle name="Normal 2" xfId="3" xr:uid="{290E8130-20BB-4AD3-A334-92FFA2F159F7}"/>
  </cellStyles>
  <dxfs count="8">
    <dxf>
      <numFmt numFmtId="166" formatCode=";;;"/>
    </dxf>
    <dxf>
      <numFmt numFmtId="166" formatCode=";;;"/>
    </dxf>
    <dxf>
      <numFmt numFmtId="166" formatCode=";;;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B0864F-70DB-43E2-BEE8-5AEDF0CD52CE}" name="Table1" displayName="Table1" ref="B3:D103" totalsRowShown="0" headerRowDxfId="7" dataDxfId="6">
  <autoFilter ref="B3:D103" xr:uid="{ECB0864F-70DB-43E2-BEE8-5AEDF0CD52CE}"/>
  <tableColumns count="3">
    <tableColumn id="1" xr3:uid="{CFE03105-78A0-4426-9C31-9A7241D4BD5C}" name="Subject Name" dataDxfId="5"/>
    <tableColumn id="2" xr3:uid="{24125DF4-DFC4-4FE1-AC31-3A372FB60555}" name="Test result Occasion 1" dataDxfId="4"/>
    <tableColumn id="3" xr3:uid="{ADB2B347-CB67-46EB-B91D-BFAE889ADDA7}" name="Test result Occasion 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AB1F-E489-4C2C-8861-21C205ADD737}">
  <dimension ref="A1:AA10"/>
  <sheetViews>
    <sheetView tabSelected="1" workbookViewId="0">
      <selection activeCell="I4" sqref="I4:P4"/>
    </sheetView>
  </sheetViews>
  <sheetFormatPr defaultRowHeight="15" x14ac:dyDescent="0.25"/>
  <sheetData>
    <row r="1" spans="1:27" ht="33" thickBot="1" x14ac:dyDescent="0.55000000000000004">
      <c r="I1" s="38" t="s">
        <v>74</v>
      </c>
      <c r="J1" s="39"/>
      <c r="K1" s="39"/>
      <c r="L1" s="39"/>
      <c r="M1" s="39"/>
      <c r="N1" s="39"/>
      <c r="O1" s="39"/>
      <c r="P1" s="39"/>
      <c r="Q1" s="40"/>
    </row>
    <row r="2" spans="1:27" ht="21" x14ac:dyDescent="0.35">
      <c r="G2" s="49" t="s">
        <v>73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7" ht="33" thickBot="1" x14ac:dyDescent="0.55000000000000004">
      <c r="I3" s="4"/>
    </row>
    <row r="4" spans="1:27" ht="33" thickBot="1" x14ac:dyDescent="0.55000000000000004">
      <c r="A4" s="41" t="s">
        <v>22</v>
      </c>
      <c r="B4" s="42"/>
      <c r="C4" s="42"/>
      <c r="D4" s="42"/>
      <c r="E4" s="42"/>
      <c r="F4" s="42"/>
      <c r="G4" s="42"/>
      <c r="H4" s="42"/>
      <c r="I4" s="55" t="s">
        <v>54</v>
      </c>
      <c r="J4" s="56"/>
      <c r="K4" s="56"/>
      <c r="L4" s="56"/>
      <c r="M4" s="56"/>
      <c r="N4" s="56"/>
      <c r="O4" s="56"/>
      <c r="P4" s="57"/>
    </row>
    <row r="5" spans="1:27" ht="32.25" x14ac:dyDescent="0.5">
      <c r="A5" s="4" t="s">
        <v>26</v>
      </c>
      <c r="H5" s="10"/>
      <c r="I5" s="43" t="s">
        <v>55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ht="33" thickBot="1" x14ac:dyDescent="0.55000000000000004">
      <c r="A6" s="4"/>
      <c r="H6" s="10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</row>
    <row r="7" spans="1:27" ht="32.25" x14ac:dyDescent="0.5">
      <c r="A7" s="41" t="s">
        <v>23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7" ht="15.75" thickBot="1" x14ac:dyDescent="0.3"/>
    <row r="9" spans="1:27" ht="33" thickBot="1" x14ac:dyDescent="0.55000000000000004">
      <c r="I9" s="41" t="s">
        <v>0</v>
      </c>
      <c r="J9" s="42"/>
      <c r="K9" s="51">
        <v>0</v>
      </c>
      <c r="L9" s="52"/>
      <c r="M9" s="52"/>
      <c r="N9" s="52"/>
      <c r="O9" s="53"/>
    </row>
    <row r="10" spans="1:27" ht="33" thickBot="1" x14ac:dyDescent="0.55000000000000004">
      <c r="I10" s="41" t="s">
        <v>1</v>
      </c>
      <c r="J10" s="42"/>
      <c r="K10" s="54">
        <v>1</v>
      </c>
      <c r="L10" s="52"/>
      <c r="M10" s="52"/>
      <c r="N10" s="52"/>
      <c r="O10" s="53"/>
    </row>
  </sheetData>
  <sheetProtection algorithmName="SHA-512" hashValue="6JM9IiX9WPYW+IvXWvYXEi43KsxQ7+Ne4q2gacqMJcqg1K97pd9WvxPsXDZQnxtYJ8WRXVlroUsXMyaULTG2aQ==" saltValue="GhLPvo+lwPMGRX/NicblQg==" spinCount="100000" sheet="1" objects="1" scenarios="1" selectLockedCells="1"/>
  <mergeCells count="10">
    <mergeCell ref="I1:Q1"/>
    <mergeCell ref="A4:H4"/>
    <mergeCell ref="A7:P7"/>
    <mergeCell ref="I9:J9"/>
    <mergeCell ref="I10:J10"/>
    <mergeCell ref="I5:AA6"/>
    <mergeCell ref="G2:S2"/>
    <mergeCell ref="K9:O9"/>
    <mergeCell ref="K10:O10"/>
    <mergeCell ref="I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E5C8-6341-4B59-B5EA-E10EC27279CF}">
  <dimension ref="A1:Q104"/>
  <sheetViews>
    <sheetView workbookViewId="0">
      <selection activeCell="C8" sqref="C8"/>
    </sheetView>
  </sheetViews>
  <sheetFormatPr defaultRowHeight="15" x14ac:dyDescent="0.25"/>
  <cols>
    <col min="1" max="1" width="13.140625" customWidth="1"/>
    <col min="2" max="2" width="32.5703125" customWidth="1"/>
    <col min="3" max="4" width="22.85546875" customWidth="1"/>
    <col min="5" max="5" width="16.42578125" customWidth="1"/>
    <col min="6" max="6" width="18.28515625" customWidth="1"/>
    <col min="7" max="7" width="18" customWidth="1"/>
    <col min="8" max="8" width="18.28515625" customWidth="1"/>
    <col min="12" max="12" width="19.42578125" customWidth="1"/>
  </cols>
  <sheetData>
    <row r="1" spans="1:17" ht="24.75" thickBot="1" x14ac:dyDescent="0.45">
      <c r="C1" s="58" t="s">
        <v>24</v>
      </c>
      <c r="D1" s="58"/>
    </row>
    <row r="2" spans="1:17" ht="15.75" thickBot="1" x14ac:dyDescent="0.3">
      <c r="A2" t="s">
        <v>4</v>
      </c>
      <c r="B2" t="str">
        <f>'Start Page'!I4</f>
        <v>Distraction Test</v>
      </c>
      <c r="C2" s="42" t="s">
        <v>5</v>
      </c>
      <c r="D2" s="42"/>
      <c r="E2" s="42"/>
      <c r="F2" s="42"/>
      <c r="G2" s="1" t="s">
        <v>6</v>
      </c>
      <c r="H2" s="5">
        <f>'Start Page'!K9</f>
        <v>0</v>
      </c>
      <c r="I2" s="1" t="s">
        <v>7</v>
      </c>
      <c r="J2" s="6">
        <f>'Start Page'!K10</f>
        <v>1</v>
      </c>
      <c r="K2" t="s">
        <v>10</v>
      </c>
      <c r="M2">
        <f>COUNTA(C4:C103)</f>
        <v>50</v>
      </c>
      <c r="Q2" s="2"/>
    </row>
    <row r="3" spans="1:17" x14ac:dyDescent="0.25">
      <c r="A3" t="s">
        <v>2</v>
      </c>
      <c r="B3" s="31" t="s">
        <v>3</v>
      </c>
      <c r="C3" s="31" t="s">
        <v>8</v>
      </c>
      <c r="D3" s="31" t="s">
        <v>9</v>
      </c>
      <c r="E3" t="s">
        <v>18</v>
      </c>
      <c r="F3" t="s">
        <v>19</v>
      </c>
      <c r="G3" t="s">
        <v>20</v>
      </c>
      <c r="H3" t="s">
        <v>21</v>
      </c>
      <c r="I3" t="s">
        <v>13</v>
      </c>
    </row>
    <row r="4" spans="1:17" x14ac:dyDescent="0.25">
      <c r="A4" s="31">
        <v>1</v>
      </c>
      <c r="B4" s="31"/>
      <c r="C4" s="21">
        <v>0</v>
      </c>
      <c r="D4" s="21">
        <v>0</v>
      </c>
      <c r="E4">
        <f>IF(ISBLANK(C4),"",IF(C4=$H$2,1,0))</f>
        <v>1</v>
      </c>
      <c r="F4">
        <f>IF(ISBLANK(C4),"",IF(C4=$J$2,1,0))</f>
        <v>0</v>
      </c>
      <c r="G4">
        <f>IF(ISBLANK(D4),"",IF(D4=$H$2,1,0))</f>
        <v>1</v>
      </c>
      <c r="H4">
        <f>IF(ISBLANK(D4),"",IF(D4=$J$2,1,0))</f>
        <v>0</v>
      </c>
      <c r="I4">
        <f>IF(ISBLANK(C4),"",IF(C4=D4,1,0))</f>
        <v>1</v>
      </c>
    </row>
    <row r="5" spans="1:17" x14ac:dyDescent="0.25">
      <c r="A5" s="31">
        <v>2</v>
      </c>
      <c r="B5" s="31"/>
      <c r="C5" s="21">
        <v>0</v>
      </c>
      <c r="D5" s="21">
        <v>0</v>
      </c>
      <c r="E5">
        <f t="shared" ref="E5:E68" si="0">IF(ISBLANK(C5),"",IF(C5=$H$2,1,0))</f>
        <v>1</v>
      </c>
      <c r="F5">
        <f t="shared" ref="F5:F68" si="1">IF(ISBLANK(C5),"",IF(C5=$J$2,1,0))</f>
        <v>0</v>
      </c>
      <c r="G5">
        <f t="shared" ref="G5:G68" si="2">IF(ISBLANK(D5),"",IF(D5=$H$2,1,0))</f>
        <v>1</v>
      </c>
      <c r="H5">
        <f t="shared" ref="H5:H68" si="3">IF(ISBLANK(D5),"",IF(D5=$J$2,1,0))</f>
        <v>0</v>
      </c>
      <c r="I5">
        <f t="shared" ref="I5:I68" si="4">IF(ISBLANK(C5),"",IF(C5=D5,1,0))</f>
        <v>1</v>
      </c>
    </row>
    <row r="6" spans="1:17" x14ac:dyDescent="0.25">
      <c r="A6" s="31">
        <v>3</v>
      </c>
      <c r="B6" s="31"/>
      <c r="C6" s="21">
        <v>1</v>
      </c>
      <c r="D6" s="21">
        <v>0</v>
      </c>
      <c r="E6">
        <f t="shared" si="0"/>
        <v>0</v>
      </c>
      <c r="F6">
        <f t="shared" si="1"/>
        <v>1</v>
      </c>
      <c r="G6">
        <f t="shared" si="2"/>
        <v>1</v>
      </c>
      <c r="H6">
        <f t="shared" si="3"/>
        <v>0</v>
      </c>
      <c r="I6">
        <f t="shared" si="4"/>
        <v>0</v>
      </c>
    </row>
    <row r="7" spans="1:17" x14ac:dyDescent="0.25">
      <c r="A7" s="31">
        <v>4</v>
      </c>
      <c r="B7" s="31"/>
      <c r="C7" s="21">
        <v>0</v>
      </c>
      <c r="D7" s="21">
        <v>0</v>
      </c>
      <c r="E7">
        <f t="shared" si="0"/>
        <v>1</v>
      </c>
      <c r="F7">
        <f t="shared" si="1"/>
        <v>0</v>
      </c>
      <c r="G7">
        <f t="shared" si="2"/>
        <v>1</v>
      </c>
      <c r="H7">
        <f t="shared" si="3"/>
        <v>0</v>
      </c>
      <c r="I7">
        <f t="shared" si="4"/>
        <v>1</v>
      </c>
    </row>
    <row r="8" spans="1:17" x14ac:dyDescent="0.25">
      <c r="A8" s="31">
        <v>5</v>
      </c>
      <c r="B8" s="31"/>
      <c r="C8" s="21">
        <v>0</v>
      </c>
      <c r="D8" s="21">
        <v>0</v>
      </c>
      <c r="E8">
        <f t="shared" si="0"/>
        <v>1</v>
      </c>
      <c r="F8">
        <f t="shared" si="1"/>
        <v>0</v>
      </c>
      <c r="G8">
        <f t="shared" si="2"/>
        <v>1</v>
      </c>
      <c r="H8">
        <f t="shared" si="3"/>
        <v>0</v>
      </c>
      <c r="I8">
        <f t="shared" si="4"/>
        <v>1</v>
      </c>
      <c r="K8" t="s">
        <v>11</v>
      </c>
      <c r="M8">
        <f>IF(ISBLANK(D4),"",COUNTIF(I4:I103,1))</f>
        <v>39</v>
      </c>
    </row>
    <row r="9" spans="1:17" x14ac:dyDescent="0.25">
      <c r="A9" s="31">
        <v>6</v>
      </c>
      <c r="B9" s="31"/>
      <c r="C9" s="21">
        <v>1</v>
      </c>
      <c r="D9" s="21">
        <v>1</v>
      </c>
      <c r="E9">
        <f t="shared" si="0"/>
        <v>0</v>
      </c>
      <c r="F9">
        <f t="shared" si="1"/>
        <v>1</v>
      </c>
      <c r="G9">
        <f t="shared" si="2"/>
        <v>0</v>
      </c>
      <c r="H9">
        <f t="shared" si="3"/>
        <v>1</v>
      </c>
      <c r="I9">
        <f t="shared" si="4"/>
        <v>1</v>
      </c>
      <c r="K9" t="s">
        <v>12</v>
      </c>
      <c r="M9">
        <f>IF(ISBLANK(D4),"",COUNTIF(I4:I103,0))</f>
        <v>11</v>
      </c>
    </row>
    <row r="10" spans="1:17" x14ac:dyDescent="0.25">
      <c r="A10" s="31">
        <v>7</v>
      </c>
      <c r="B10" s="31"/>
      <c r="C10" s="21">
        <v>0</v>
      </c>
      <c r="D10" s="21">
        <v>0</v>
      </c>
      <c r="E10">
        <f t="shared" si="0"/>
        <v>1</v>
      </c>
      <c r="F10">
        <f t="shared" si="1"/>
        <v>0</v>
      </c>
      <c r="G10">
        <f t="shared" si="2"/>
        <v>1</v>
      </c>
      <c r="H10">
        <f t="shared" si="3"/>
        <v>0</v>
      </c>
      <c r="I10">
        <f t="shared" si="4"/>
        <v>1</v>
      </c>
      <c r="M10" s="3"/>
    </row>
    <row r="11" spans="1:17" x14ac:dyDescent="0.25">
      <c r="A11" s="31">
        <v>8</v>
      </c>
      <c r="B11" s="31"/>
      <c r="C11" s="21">
        <v>1</v>
      </c>
      <c r="D11" s="21">
        <v>0</v>
      </c>
      <c r="E11">
        <f t="shared" si="0"/>
        <v>0</v>
      </c>
      <c r="F11">
        <f t="shared" si="1"/>
        <v>1</v>
      </c>
      <c r="G11">
        <f t="shared" si="2"/>
        <v>1</v>
      </c>
      <c r="H11">
        <f t="shared" si="3"/>
        <v>0</v>
      </c>
      <c r="I11">
        <f t="shared" si="4"/>
        <v>0</v>
      </c>
    </row>
    <row r="12" spans="1:17" x14ac:dyDescent="0.25">
      <c r="A12" s="31">
        <v>9</v>
      </c>
      <c r="B12" s="31"/>
      <c r="C12" s="21">
        <v>1</v>
      </c>
      <c r="D12" s="21">
        <v>1</v>
      </c>
      <c r="E12">
        <f t="shared" si="0"/>
        <v>0</v>
      </c>
      <c r="F12">
        <f t="shared" si="1"/>
        <v>1</v>
      </c>
      <c r="G12">
        <f t="shared" si="2"/>
        <v>0</v>
      </c>
      <c r="H12">
        <f t="shared" si="3"/>
        <v>1</v>
      </c>
      <c r="I12">
        <f t="shared" si="4"/>
        <v>1</v>
      </c>
      <c r="K12" t="s">
        <v>14</v>
      </c>
      <c r="M12">
        <f>IF(ISBLANK(C4),"",COUNTIFS(C4:C103,$H$2,D4:D103,$H$2))</f>
        <v>27</v>
      </c>
    </row>
    <row r="13" spans="1:17" x14ac:dyDescent="0.25">
      <c r="A13" s="31">
        <v>10</v>
      </c>
      <c r="B13" s="31"/>
      <c r="C13" s="21">
        <v>0</v>
      </c>
      <c r="D13" s="21">
        <v>0</v>
      </c>
      <c r="E13">
        <f t="shared" si="0"/>
        <v>1</v>
      </c>
      <c r="F13">
        <f t="shared" si="1"/>
        <v>0</v>
      </c>
      <c r="G13">
        <f t="shared" si="2"/>
        <v>1</v>
      </c>
      <c r="H13">
        <f t="shared" si="3"/>
        <v>0</v>
      </c>
      <c r="I13">
        <f t="shared" si="4"/>
        <v>1</v>
      </c>
      <c r="K13" t="s">
        <v>15</v>
      </c>
      <c r="M13">
        <f>IF(ISBLANK(C4),"",COUNTIFS(C4:C103,$J$2,D4:D103,$J$2))</f>
        <v>12</v>
      </c>
    </row>
    <row r="14" spans="1:17" x14ac:dyDescent="0.25">
      <c r="A14" s="31">
        <v>11</v>
      </c>
      <c r="B14" s="31"/>
      <c r="C14" s="21">
        <v>0</v>
      </c>
      <c r="D14" s="21">
        <v>0</v>
      </c>
      <c r="E14">
        <f t="shared" si="0"/>
        <v>1</v>
      </c>
      <c r="F14">
        <f t="shared" si="1"/>
        <v>0</v>
      </c>
      <c r="G14">
        <f t="shared" si="2"/>
        <v>1</v>
      </c>
      <c r="H14">
        <f t="shared" si="3"/>
        <v>0</v>
      </c>
      <c r="I14">
        <f t="shared" si="4"/>
        <v>1</v>
      </c>
      <c r="K14" t="s">
        <v>16</v>
      </c>
      <c r="M14">
        <f>IF(ISBLANK(C4),"",COUNTIFS(C4:C103,$H$2,D4:D103,$J$2))</f>
        <v>6</v>
      </c>
    </row>
    <row r="15" spans="1:17" x14ac:dyDescent="0.25">
      <c r="A15" s="31">
        <v>12</v>
      </c>
      <c r="B15" s="31"/>
      <c r="C15" s="21">
        <v>0</v>
      </c>
      <c r="D15" s="21">
        <v>0</v>
      </c>
      <c r="E15">
        <f t="shared" si="0"/>
        <v>1</v>
      </c>
      <c r="F15">
        <f t="shared" si="1"/>
        <v>0</v>
      </c>
      <c r="G15">
        <f t="shared" si="2"/>
        <v>1</v>
      </c>
      <c r="H15">
        <f t="shared" si="3"/>
        <v>0</v>
      </c>
      <c r="I15">
        <f t="shared" si="4"/>
        <v>1</v>
      </c>
      <c r="K15" t="s">
        <v>17</v>
      </c>
      <c r="M15">
        <f>IF(ISBLANK(C4),"",COUNTIFS(C4:C103,$J$2,D4:D103,$H$2))</f>
        <v>5</v>
      </c>
    </row>
    <row r="16" spans="1:17" x14ac:dyDescent="0.25">
      <c r="A16" s="31">
        <v>13</v>
      </c>
      <c r="B16" s="31"/>
      <c r="C16" s="21">
        <v>0</v>
      </c>
      <c r="D16" s="21">
        <v>0</v>
      </c>
      <c r="E16">
        <f t="shared" si="0"/>
        <v>1</v>
      </c>
      <c r="F16">
        <f t="shared" si="1"/>
        <v>0</v>
      </c>
      <c r="G16">
        <f t="shared" si="2"/>
        <v>1</v>
      </c>
      <c r="H16">
        <f t="shared" si="3"/>
        <v>0</v>
      </c>
      <c r="I16">
        <f t="shared" si="4"/>
        <v>1</v>
      </c>
    </row>
    <row r="17" spans="1:9" x14ac:dyDescent="0.25">
      <c r="A17" s="31">
        <v>14</v>
      </c>
      <c r="B17" s="31"/>
      <c r="C17" s="21">
        <v>1</v>
      </c>
      <c r="D17" s="21">
        <v>1</v>
      </c>
      <c r="E17">
        <f t="shared" si="0"/>
        <v>0</v>
      </c>
      <c r="F17">
        <f t="shared" si="1"/>
        <v>1</v>
      </c>
      <c r="G17">
        <f t="shared" si="2"/>
        <v>0</v>
      </c>
      <c r="H17">
        <f t="shared" si="3"/>
        <v>1</v>
      </c>
      <c r="I17">
        <f t="shared" si="4"/>
        <v>1</v>
      </c>
    </row>
    <row r="18" spans="1:9" x14ac:dyDescent="0.25">
      <c r="A18" s="31">
        <v>15</v>
      </c>
      <c r="B18" s="31"/>
      <c r="C18" s="21">
        <v>1</v>
      </c>
      <c r="D18" s="21">
        <v>0</v>
      </c>
      <c r="E18">
        <f t="shared" si="0"/>
        <v>0</v>
      </c>
      <c r="F18">
        <f t="shared" si="1"/>
        <v>1</v>
      </c>
      <c r="G18">
        <f t="shared" si="2"/>
        <v>1</v>
      </c>
      <c r="H18">
        <f t="shared" si="3"/>
        <v>0</v>
      </c>
      <c r="I18">
        <f t="shared" si="4"/>
        <v>0</v>
      </c>
    </row>
    <row r="19" spans="1:9" x14ac:dyDescent="0.25">
      <c r="A19" s="31">
        <v>16</v>
      </c>
      <c r="B19" s="31"/>
      <c r="C19" s="21">
        <v>0</v>
      </c>
      <c r="D19" s="21">
        <v>0</v>
      </c>
      <c r="E19">
        <f t="shared" si="0"/>
        <v>1</v>
      </c>
      <c r="F19">
        <f t="shared" si="1"/>
        <v>0</v>
      </c>
      <c r="G19">
        <f t="shared" si="2"/>
        <v>1</v>
      </c>
      <c r="H19">
        <f t="shared" si="3"/>
        <v>0</v>
      </c>
      <c r="I19">
        <f t="shared" si="4"/>
        <v>1</v>
      </c>
    </row>
    <row r="20" spans="1:9" x14ac:dyDescent="0.25">
      <c r="A20" s="31">
        <v>17</v>
      </c>
      <c r="B20" s="31"/>
      <c r="C20" s="21">
        <v>1</v>
      </c>
      <c r="D20" s="21">
        <v>1</v>
      </c>
      <c r="E20">
        <f t="shared" si="0"/>
        <v>0</v>
      </c>
      <c r="F20">
        <f t="shared" si="1"/>
        <v>1</v>
      </c>
      <c r="G20">
        <f t="shared" si="2"/>
        <v>0</v>
      </c>
      <c r="H20">
        <f t="shared" si="3"/>
        <v>1</v>
      </c>
      <c r="I20">
        <f t="shared" si="4"/>
        <v>1</v>
      </c>
    </row>
    <row r="21" spans="1:9" x14ac:dyDescent="0.25">
      <c r="A21" s="31">
        <v>18</v>
      </c>
      <c r="B21" s="31"/>
      <c r="C21" s="21">
        <v>0</v>
      </c>
      <c r="D21" s="21">
        <v>0</v>
      </c>
      <c r="E21">
        <f t="shared" si="0"/>
        <v>1</v>
      </c>
      <c r="F21">
        <f t="shared" si="1"/>
        <v>0</v>
      </c>
      <c r="G21">
        <f t="shared" si="2"/>
        <v>1</v>
      </c>
      <c r="H21">
        <f t="shared" si="3"/>
        <v>0</v>
      </c>
      <c r="I21">
        <f t="shared" si="4"/>
        <v>1</v>
      </c>
    </row>
    <row r="22" spans="1:9" x14ac:dyDescent="0.25">
      <c r="A22" s="31">
        <v>19</v>
      </c>
      <c r="B22" s="31"/>
      <c r="C22" s="21">
        <v>1</v>
      </c>
      <c r="D22" s="21">
        <v>1</v>
      </c>
      <c r="E22">
        <f t="shared" si="0"/>
        <v>0</v>
      </c>
      <c r="F22">
        <f t="shared" si="1"/>
        <v>1</v>
      </c>
      <c r="G22">
        <f t="shared" si="2"/>
        <v>0</v>
      </c>
      <c r="H22">
        <f t="shared" si="3"/>
        <v>1</v>
      </c>
      <c r="I22">
        <f t="shared" si="4"/>
        <v>1</v>
      </c>
    </row>
    <row r="23" spans="1:9" x14ac:dyDescent="0.25">
      <c r="A23" s="31">
        <v>20</v>
      </c>
      <c r="B23" s="31"/>
      <c r="C23" s="21">
        <v>0</v>
      </c>
      <c r="D23" s="21">
        <v>0</v>
      </c>
      <c r="E23">
        <f t="shared" si="0"/>
        <v>1</v>
      </c>
      <c r="F23">
        <f t="shared" si="1"/>
        <v>0</v>
      </c>
      <c r="G23">
        <f t="shared" si="2"/>
        <v>1</v>
      </c>
      <c r="H23">
        <f t="shared" si="3"/>
        <v>0</v>
      </c>
      <c r="I23">
        <f t="shared" si="4"/>
        <v>1</v>
      </c>
    </row>
    <row r="24" spans="1:9" x14ac:dyDescent="0.25">
      <c r="A24" s="31">
        <v>21</v>
      </c>
      <c r="B24" s="31"/>
      <c r="C24" s="21">
        <v>0</v>
      </c>
      <c r="D24" s="21">
        <v>1</v>
      </c>
      <c r="E24">
        <f t="shared" si="0"/>
        <v>1</v>
      </c>
      <c r="F24">
        <f t="shared" si="1"/>
        <v>0</v>
      </c>
      <c r="G24">
        <f t="shared" si="2"/>
        <v>0</v>
      </c>
      <c r="H24">
        <f t="shared" si="3"/>
        <v>1</v>
      </c>
      <c r="I24">
        <f t="shared" si="4"/>
        <v>0</v>
      </c>
    </row>
    <row r="25" spans="1:9" x14ac:dyDescent="0.25">
      <c r="A25" s="31">
        <v>22</v>
      </c>
      <c r="B25" s="31"/>
      <c r="C25" s="21">
        <v>1</v>
      </c>
      <c r="D25" s="21">
        <v>1</v>
      </c>
      <c r="E25">
        <f t="shared" si="0"/>
        <v>0</v>
      </c>
      <c r="F25">
        <f t="shared" si="1"/>
        <v>1</v>
      </c>
      <c r="G25">
        <f t="shared" si="2"/>
        <v>0</v>
      </c>
      <c r="H25">
        <f t="shared" si="3"/>
        <v>1</v>
      </c>
      <c r="I25">
        <f t="shared" si="4"/>
        <v>1</v>
      </c>
    </row>
    <row r="26" spans="1:9" x14ac:dyDescent="0.25">
      <c r="A26" s="31">
        <v>23</v>
      </c>
      <c r="B26" s="31"/>
      <c r="C26" s="21">
        <v>0</v>
      </c>
      <c r="D26" s="21">
        <v>0</v>
      </c>
      <c r="E26">
        <f t="shared" si="0"/>
        <v>1</v>
      </c>
      <c r="F26">
        <f t="shared" si="1"/>
        <v>0</v>
      </c>
      <c r="G26">
        <f t="shared" si="2"/>
        <v>1</v>
      </c>
      <c r="H26">
        <f t="shared" si="3"/>
        <v>0</v>
      </c>
      <c r="I26">
        <f t="shared" si="4"/>
        <v>1</v>
      </c>
    </row>
    <row r="27" spans="1:9" x14ac:dyDescent="0.25">
      <c r="A27" s="31">
        <v>24</v>
      </c>
      <c r="B27" s="31"/>
      <c r="C27" s="21">
        <v>0</v>
      </c>
      <c r="D27" s="21">
        <v>0</v>
      </c>
      <c r="E27">
        <f t="shared" si="0"/>
        <v>1</v>
      </c>
      <c r="F27">
        <f t="shared" si="1"/>
        <v>0</v>
      </c>
      <c r="G27">
        <f t="shared" si="2"/>
        <v>1</v>
      </c>
      <c r="H27">
        <f t="shared" si="3"/>
        <v>0</v>
      </c>
      <c r="I27">
        <f t="shared" si="4"/>
        <v>1</v>
      </c>
    </row>
    <row r="28" spans="1:9" x14ac:dyDescent="0.25">
      <c r="A28" s="31">
        <v>25</v>
      </c>
      <c r="B28" s="31"/>
      <c r="C28" s="21">
        <v>1</v>
      </c>
      <c r="D28" s="21">
        <v>1</v>
      </c>
      <c r="E28">
        <f t="shared" si="0"/>
        <v>0</v>
      </c>
      <c r="F28">
        <f t="shared" si="1"/>
        <v>1</v>
      </c>
      <c r="G28">
        <f t="shared" si="2"/>
        <v>0</v>
      </c>
      <c r="H28">
        <f t="shared" si="3"/>
        <v>1</v>
      </c>
      <c r="I28">
        <f t="shared" si="4"/>
        <v>1</v>
      </c>
    </row>
    <row r="29" spans="1:9" x14ac:dyDescent="0.25">
      <c r="A29" s="31">
        <v>26</v>
      </c>
      <c r="B29" s="31"/>
      <c r="C29" s="21">
        <v>1</v>
      </c>
      <c r="D29" s="21">
        <v>1</v>
      </c>
      <c r="E29">
        <f t="shared" si="0"/>
        <v>0</v>
      </c>
      <c r="F29">
        <f t="shared" si="1"/>
        <v>1</v>
      </c>
      <c r="G29">
        <f t="shared" si="2"/>
        <v>0</v>
      </c>
      <c r="H29">
        <f t="shared" si="3"/>
        <v>1</v>
      </c>
      <c r="I29">
        <f t="shared" si="4"/>
        <v>1</v>
      </c>
    </row>
    <row r="30" spans="1:9" x14ac:dyDescent="0.25">
      <c r="A30" s="31">
        <v>27</v>
      </c>
      <c r="B30" s="31"/>
      <c r="C30" s="21">
        <v>0</v>
      </c>
      <c r="D30" s="21">
        <v>0</v>
      </c>
      <c r="E30">
        <f t="shared" si="0"/>
        <v>1</v>
      </c>
      <c r="F30">
        <f t="shared" si="1"/>
        <v>0</v>
      </c>
      <c r="G30">
        <f t="shared" si="2"/>
        <v>1</v>
      </c>
      <c r="H30">
        <f t="shared" si="3"/>
        <v>0</v>
      </c>
      <c r="I30">
        <f t="shared" si="4"/>
        <v>1</v>
      </c>
    </row>
    <row r="31" spans="1:9" x14ac:dyDescent="0.25">
      <c r="A31" s="31">
        <v>28</v>
      </c>
      <c r="B31" s="31"/>
      <c r="C31" s="21">
        <v>0</v>
      </c>
      <c r="D31" s="21">
        <v>1</v>
      </c>
      <c r="E31">
        <f t="shared" si="0"/>
        <v>1</v>
      </c>
      <c r="F31">
        <f t="shared" si="1"/>
        <v>0</v>
      </c>
      <c r="G31">
        <f t="shared" si="2"/>
        <v>0</v>
      </c>
      <c r="H31">
        <f t="shared" si="3"/>
        <v>1</v>
      </c>
      <c r="I31">
        <f t="shared" si="4"/>
        <v>0</v>
      </c>
    </row>
    <row r="32" spans="1:9" x14ac:dyDescent="0.25">
      <c r="A32" s="31">
        <v>29</v>
      </c>
      <c r="B32" s="31"/>
      <c r="C32" s="21">
        <v>0</v>
      </c>
      <c r="D32" s="21">
        <v>0</v>
      </c>
      <c r="E32">
        <f t="shared" si="0"/>
        <v>1</v>
      </c>
      <c r="F32">
        <f t="shared" si="1"/>
        <v>0</v>
      </c>
      <c r="G32">
        <f t="shared" si="2"/>
        <v>1</v>
      </c>
      <c r="H32">
        <f t="shared" si="3"/>
        <v>0</v>
      </c>
      <c r="I32">
        <f t="shared" si="4"/>
        <v>1</v>
      </c>
    </row>
    <row r="33" spans="1:9" x14ac:dyDescent="0.25">
      <c r="A33" s="31">
        <v>30</v>
      </c>
      <c r="B33" s="31"/>
      <c r="C33" s="21">
        <v>0</v>
      </c>
      <c r="D33" s="21">
        <v>1</v>
      </c>
      <c r="E33">
        <f t="shared" si="0"/>
        <v>1</v>
      </c>
      <c r="F33">
        <f t="shared" si="1"/>
        <v>0</v>
      </c>
      <c r="G33">
        <f t="shared" si="2"/>
        <v>0</v>
      </c>
      <c r="H33">
        <f t="shared" si="3"/>
        <v>1</v>
      </c>
      <c r="I33">
        <f t="shared" si="4"/>
        <v>0</v>
      </c>
    </row>
    <row r="34" spans="1:9" x14ac:dyDescent="0.25">
      <c r="A34" s="31">
        <v>31</v>
      </c>
      <c r="B34" s="31"/>
      <c r="C34" s="21">
        <v>0</v>
      </c>
      <c r="D34" s="21">
        <v>1</v>
      </c>
      <c r="E34">
        <f t="shared" si="0"/>
        <v>1</v>
      </c>
      <c r="F34">
        <f t="shared" si="1"/>
        <v>0</v>
      </c>
      <c r="G34">
        <f t="shared" si="2"/>
        <v>0</v>
      </c>
      <c r="H34">
        <f t="shared" si="3"/>
        <v>1</v>
      </c>
      <c r="I34">
        <f t="shared" si="4"/>
        <v>0</v>
      </c>
    </row>
    <row r="35" spans="1:9" x14ac:dyDescent="0.25">
      <c r="A35" s="31">
        <v>32</v>
      </c>
      <c r="B35" s="31"/>
      <c r="C35" s="21">
        <v>1</v>
      </c>
      <c r="D35" s="21">
        <v>0</v>
      </c>
      <c r="E35">
        <f t="shared" si="0"/>
        <v>0</v>
      </c>
      <c r="F35">
        <f t="shared" si="1"/>
        <v>1</v>
      </c>
      <c r="G35">
        <f t="shared" si="2"/>
        <v>1</v>
      </c>
      <c r="H35">
        <f t="shared" si="3"/>
        <v>0</v>
      </c>
      <c r="I35">
        <f t="shared" si="4"/>
        <v>0</v>
      </c>
    </row>
    <row r="36" spans="1:9" x14ac:dyDescent="0.25">
      <c r="A36" s="31">
        <v>33</v>
      </c>
      <c r="B36" s="31"/>
      <c r="C36" s="21">
        <v>0</v>
      </c>
      <c r="D36" s="21">
        <v>0</v>
      </c>
      <c r="E36">
        <f t="shared" si="0"/>
        <v>1</v>
      </c>
      <c r="F36">
        <f t="shared" si="1"/>
        <v>0</v>
      </c>
      <c r="G36">
        <f t="shared" si="2"/>
        <v>1</v>
      </c>
      <c r="H36">
        <f t="shared" si="3"/>
        <v>0</v>
      </c>
      <c r="I36">
        <f t="shared" si="4"/>
        <v>1</v>
      </c>
    </row>
    <row r="37" spans="1:9" x14ac:dyDescent="0.25">
      <c r="A37" s="31">
        <v>34</v>
      </c>
      <c r="B37" s="31"/>
      <c r="C37" s="21">
        <v>1</v>
      </c>
      <c r="D37" s="21">
        <v>0</v>
      </c>
      <c r="E37">
        <f t="shared" si="0"/>
        <v>0</v>
      </c>
      <c r="F37">
        <f t="shared" si="1"/>
        <v>1</v>
      </c>
      <c r="G37">
        <f t="shared" si="2"/>
        <v>1</v>
      </c>
      <c r="H37">
        <f t="shared" si="3"/>
        <v>0</v>
      </c>
      <c r="I37">
        <f t="shared" si="4"/>
        <v>0</v>
      </c>
    </row>
    <row r="38" spans="1:9" x14ac:dyDescent="0.25">
      <c r="A38" s="31">
        <v>35</v>
      </c>
      <c r="B38" s="31"/>
      <c r="C38" s="21">
        <v>0</v>
      </c>
      <c r="D38" s="21">
        <v>0</v>
      </c>
      <c r="E38">
        <f t="shared" si="0"/>
        <v>1</v>
      </c>
      <c r="F38">
        <f t="shared" si="1"/>
        <v>0</v>
      </c>
      <c r="G38">
        <f t="shared" si="2"/>
        <v>1</v>
      </c>
      <c r="H38">
        <f t="shared" si="3"/>
        <v>0</v>
      </c>
      <c r="I38">
        <f t="shared" si="4"/>
        <v>1</v>
      </c>
    </row>
    <row r="39" spans="1:9" x14ac:dyDescent="0.25">
      <c r="A39" s="31">
        <v>36</v>
      </c>
      <c r="B39" s="31"/>
      <c r="C39" s="21">
        <v>0</v>
      </c>
      <c r="D39" s="21">
        <v>0</v>
      </c>
      <c r="E39">
        <f t="shared" si="0"/>
        <v>1</v>
      </c>
      <c r="F39">
        <f t="shared" si="1"/>
        <v>0</v>
      </c>
      <c r="G39">
        <f t="shared" si="2"/>
        <v>1</v>
      </c>
      <c r="H39">
        <f t="shared" si="3"/>
        <v>0</v>
      </c>
      <c r="I39">
        <f t="shared" si="4"/>
        <v>1</v>
      </c>
    </row>
    <row r="40" spans="1:9" x14ac:dyDescent="0.25">
      <c r="A40" s="31">
        <v>37</v>
      </c>
      <c r="B40" s="31"/>
      <c r="C40" s="21">
        <v>0</v>
      </c>
      <c r="D40" s="21">
        <v>0</v>
      </c>
      <c r="E40">
        <f t="shared" si="0"/>
        <v>1</v>
      </c>
      <c r="F40">
        <f t="shared" si="1"/>
        <v>0</v>
      </c>
      <c r="G40">
        <f t="shared" si="2"/>
        <v>1</v>
      </c>
      <c r="H40">
        <f t="shared" si="3"/>
        <v>0</v>
      </c>
      <c r="I40">
        <f t="shared" si="4"/>
        <v>1</v>
      </c>
    </row>
    <row r="41" spans="1:9" x14ac:dyDescent="0.25">
      <c r="A41" s="31">
        <v>38</v>
      </c>
      <c r="B41" s="31"/>
      <c r="C41" s="21">
        <v>1</v>
      </c>
      <c r="D41" s="21">
        <v>1</v>
      </c>
      <c r="E41">
        <f t="shared" si="0"/>
        <v>0</v>
      </c>
      <c r="F41">
        <f t="shared" si="1"/>
        <v>1</v>
      </c>
      <c r="G41">
        <f t="shared" si="2"/>
        <v>0</v>
      </c>
      <c r="H41">
        <f t="shared" si="3"/>
        <v>1</v>
      </c>
      <c r="I41">
        <f t="shared" si="4"/>
        <v>1</v>
      </c>
    </row>
    <row r="42" spans="1:9" x14ac:dyDescent="0.25">
      <c r="A42" s="31">
        <v>39</v>
      </c>
      <c r="B42" s="31"/>
      <c r="C42" s="21">
        <v>0</v>
      </c>
      <c r="D42" s="21">
        <v>1</v>
      </c>
      <c r="E42">
        <f t="shared" si="0"/>
        <v>1</v>
      </c>
      <c r="F42">
        <f t="shared" si="1"/>
        <v>0</v>
      </c>
      <c r="G42">
        <f t="shared" si="2"/>
        <v>0</v>
      </c>
      <c r="H42">
        <f t="shared" si="3"/>
        <v>1</v>
      </c>
      <c r="I42">
        <f t="shared" si="4"/>
        <v>0</v>
      </c>
    </row>
    <row r="43" spans="1:9" x14ac:dyDescent="0.25">
      <c r="A43" s="31">
        <v>40</v>
      </c>
      <c r="B43" s="31"/>
      <c r="C43" s="21">
        <v>0</v>
      </c>
      <c r="D43" s="21">
        <v>0</v>
      </c>
      <c r="E43">
        <f t="shared" si="0"/>
        <v>1</v>
      </c>
      <c r="F43">
        <f t="shared" si="1"/>
        <v>0</v>
      </c>
      <c r="G43">
        <f t="shared" si="2"/>
        <v>1</v>
      </c>
      <c r="H43">
        <f t="shared" si="3"/>
        <v>0</v>
      </c>
      <c r="I43">
        <f t="shared" si="4"/>
        <v>1</v>
      </c>
    </row>
    <row r="44" spans="1:9" x14ac:dyDescent="0.25">
      <c r="A44" s="31">
        <v>41</v>
      </c>
      <c r="B44" s="31"/>
      <c r="C44" s="21">
        <v>1</v>
      </c>
      <c r="D44" s="21">
        <v>1</v>
      </c>
      <c r="E44">
        <f t="shared" si="0"/>
        <v>0</v>
      </c>
      <c r="F44">
        <f t="shared" si="1"/>
        <v>1</v>
      </c>
      <c r="G44">
        <f t="shared" si="2"/>
        <v>0</v>
      </c>
      <c r="H44">
        <f t="shared" si="3"/>
        <v>1</v>
      </c>
      <c r="I44">
        <f t="shared" si="4"/>
        <v>1</v>
      </c>
    </row>
    <row r="45" spans="1:9" x14ac:dyDescent="0.25">
      <c r="A45" s="31">
        <v>42</v>
      </c>
      <c r="B45" s="31"/>
      <c r="C45" s="21">
        <v>0</v>
      </c>
      <c r="D45" s="21">
        <v>0</v>
      </c>
      <c r="E45">
        <f t="shared" si="0"/>
        <v>1</v>
      </c>
      <c r="F45">
        <f t="shared" si="1"/>
        <v>0</v>
      </c>
      <c r="G45">
        <f t="shared" si="2"/>
        <v>1</v>
      </c>
      <c r="H45">
        <f t="shared" si="3"/>
        <v>0</v>
      </c>
      <c r="I45">
        <f t="shared" si="4"/>
        <v>1</v>
      </c>
    </row>
    <row r="46" spans="1:9" x14ac:dyDescent="0.25">
      <c r="A46" s="31">
        <v>43</v>
      </c>
      <c r="B46" s="31"/>
      <c r="C46" s="21">
        <v>0</v>
      </c>
      <c r="D46" s="21">
        <v>0</v>
      </c>
      <c r="E46">
        <f t="shared" si="0"/>
        <v>1</v>
      </c>
      <c r="F46">
        <f t="shared" si="1"/>
        <v>0</v>
      </c>
      <c r="G46">
        <f t="shared" si="2"/>
        <v>1</v>
      </c>
      <c r="H46">
        <f t="shared" si="3"/>
        <v>0</v>
      </c>
      <c r="I46">
        <f t="shared" si="4"/>
        <v>1</v>
      </c>
    </row>
    <row r="47" spans="1:9" x14ac:dyDescent="0.25">
      <c r="A47" s="31">
        <v>44</v>
      </c>
      <c r="B47" s="31"/>
      <c r="C47" s="21">
        <v>0</v>
      </c>
      <c r="D47" s="21">
        <v>0</v>
      </c>
      <c r="E47">
        <f t="shared" si="0"/>
        <v>1</v>
      </c>
      <c r="F47">
        <f t="shared" si="1"/>
        <v>0</v>
      </c>
      <c r="G47">
        <f t="shared" si="2"/>
        <v>1</v>
      </c>
      <c r="H47">
        <f t="shared" si="3"/>
        <v>0</v>
      </c>
      <c r="I47">
        <f t="shared" si="4"/>
        <v>1</v>
      </c>
    </row>
    <row r="48" spans="1:9" x14ac:dyDescent="0.25">
      <c r="A48" s="31">
        <v>45</v>
      </c>
      <c r="B48" s="31"/>
      <c r="C48" s="21">
        <v>0</v>
      </c>
      <c r="D48" s="21">
        <v>0</v>
      </c>
      <c r="E48">
        <f t="shared" si="0"/>
        <v>1</v>
      </c>
      <c r="F48">
        <f t="shared" si="1"/>
        <v>0</v>
      </c>
      <c r="G48">
        <f t="shared" si="2"/>
        <v>1</v>
      </c>
      <c r="H48">
        <f t="shared" si="3"/>
        <v>0</v>
      </c>
      <c r="I48">
        <f t="shared" si="4"/>
        <v>1</v>
      </c>
    </row>
    <row r="49" spans="1:9" x14ac:dyDescent="0.25">
      <c r="A49" s="31">
        <v>46</v>
      </c>
      <c r="B49" s="31"/>
      <c r="C49" s="21">
        <v>0</v>
      </c>
      <c r="D49" s="21">
        <v>0</v>
      </c>
      <c r="E49">
        <f t="shared" si="0"/>
        <v>1</v>
      </c>
      <c r="F49">
        <f t="shared" si="1"/>
        <v>0</v>
      </c>
      <c r="G49">
        <f t="shared" si="2"/>
        <v>1</v>
      </c>
      <c r="H49">
        <f t="shared" si="3"/>
        <v>0</v>
      </c>
      <c r="I49">
        <f t="shared" si="4"/>
        <v>1</v>
      </c>
    </row>
    <row r="50" spans="1:9" x14ac:dyDescent="0.25">
      <c r="A50" s="31">
        <v>47</v>
      </c>
      <c r="B50" s="31"/>
      <c r="C50" s="21"/>
      <c r="D50" s="21"/>
      <c r="E50" t="str">
        <f t="shared" si="0"/>
        <v/>
      </c>
      <c r="F50" t="str">
        <f t="shared" si="1"/>
        <v/>
      </c>
      <c r="G50" t="str">
        <f t="shared" si="2"/>
        <v/>
      </c>
      <c r="H50" t="str">
        <f t="shared" si="3"/>
        <v/>
      </c>
      <c r="I50" t="str">
        <f t="shared" si="4"/>
        <v/>
      </c>
    </row>
    <row r="51" spans="1:9" x14ac:dyDescent="0.25">
      <c r="A51" s="31">
        <v>48</v>
      </c>
      <c r="B51" s="31"/>
      <c r="C51" s="21">
        <v>0</v>
      </c>
      <c r="D51" s="21">
        <v>1</v>
      </c>
      <c r="E51">
        <f t="shared" si="0"/>
        <v>1</v>
      </c>
      <c r="F51">
        <f t="shared" si="1"/>
        <v>0</v>
      </c>
      <c r="G51">
        <f t="shared" si="2"/>
        <v>0</v>
      </c>
      <c r="H51">
        <f t="shared" si="3"/>
        <v>1</v>
      </c>
      <c r="I51">
        <f t="shared" si="4"/>
        <v>0</v>
      </c>
    </row>
    <row r="52" spans="1:9" x14ac:dyDescent="0.25">
      <c r="A52" s="31">
        <v>49</v>
      </c>
      <c r="B52" s="31"/>
      <c r="C52" s="21">
        <v>0</v>
      </c>
      <c r="D52" s="21">
        <v>0</v>
      </c>
      <c r="E52">
        <f t="shared" si="0"/>
        <v>1</v>
      </c>
      <c r="F52">
        <f t="shared" si="1"/>
        <v>0</v>
      </c>
      <c r="G52">
        <f t="shared" si="2"/>
        <v>1</v>
      </c>
      <c r="H52">
        <f t="shared" si="3"/>
        <v>0</v>
      </c>
      <c r="I52">
        <f t="shared" si="4"/>
        <v>1</v>
      </c>
    </row>
    <row r="53" spans="1:9" x14ac:dyDescent="0.25">
      <c r="A53" s="31">
        <v>50</v>
      </c>
      <c r="B53" s="31"/>
      <c r="C53" s="21">
        <v>1</v>
      </c>
      <c r="D53" s="21">
        <v>1</v>
      </c>
      <c r="E53">
        <f t="shared" si="0"/>
        <v>0</v>
      </c>
      <c r="F53">
        <f t="shared" si="1"/>
        <v>1</v>
      </c>
      <c r="G53">
        <f t="shared" si="2"/>
        <v>0</v>
      </c>
      <c r="H53">
        <f t="shared" si="3"/>
        <v>1</v>
      </c>
      <c r="I53">
        <f t="shared" si="4"/>
        <v>1</v>
      </c>
    </row>
    <row r="54" spans="1:9" x14ac:dyDescent="0.25">
      <c r="A54" s="31">
        <v>51</v>
      </c>
      <c r="B54" s="31"/>
      <c r="C54" s="21">
        <v>1</v>
      </c>
      <c r="D54" s="21">
        <v>1</v>
      </c>
      <c r="E54">
        <f t="shared" si="0"/>
        <v>0</v>
      </c>
      <c r="F54">
        <f t="shared" si="1"/>
        <v>1</v>
      </c>
      <c r="G54">
        <f t="shared" si="2"/>
        <v>0</v>
      </c>
      <c r="H54">
        <f t="shared" si="3"/>
        <v>1</v>
      </c>
      <c r="I54">
        <f t="shared" si="4"/>
        <v>1</v>
      </c>
    </row>
    <row r="55" spans="1:9" x14ac:dyDescent="0.25">
      <c r="A55" s="31">
        <v>52</v>
      </c>
      <c r="B55" s="31"/>
      <c r="C55" s="31"/>
      <c r="D55" s="31"/>
      <c r="E55" t="str">
        <f t="shared" si="0"/>
        <v/>
      </c>
      <c r="F55" t="str">
        <f t="shared" si="1"/>
        <v/>
      </c>
      <c r="G55" t="str">
        <f t="shared" si="2"/>
        <v/>
      </c>
      <c r="H55" t="str">
        <f t="shared" si="3"/>
        <v/>
      </c>
      <c r="I55" t="str">
        <f t="shared" si="4"/>
        <v/>
      </c>
    </row>
    <row r="56" spans="1:9" x14ac:dyDescent="0.25">
      <c r="A56" s="31">
        <v>53</v>
      </c>
      <c r="B56" s="31"/>
      <c r="C56" s="31"/>
      <c r="D56" s="31"/>
      <c r="E56" t="str">
        <f t="shared" si="0"/>
        <v/>
      </c>
      <c r="F56" t="str">
        <f t="shared" si="1"/>
        <v/>
      </c>
      <c r="G56" t="str">
        <f t="shared" si="2"/>
        <v/>
      </c>
      <c r="H56" t="str">
        <f t="shared" si="3"/>
        <v/>
      </c>
      <c r="I56" t="str">
        <f t="shared" si="4"/>
        <v/>
      </c>
    </row>
    <row r="57" spans="1:9" x14ac:dyDescent="0.25">
      <c r="A57" s="31">
        <v>54</v>
      </c>
      <c r="B57" s="31"/>
      <c r="C57" s="31"/>
      <c r="D57" s="31"/>
      <c r="E57" t="str">
        <f t="shared" si="0"/>
        <v/>
      </c>
      <c r="F57" t="str">
        <f t="shared" si="1"/>
        <v/>
      </c>
      <c r="G57" t="str">
        <f t="shared" si="2"/>
        <v/>
      </c>
      <c r="H57" t="str">
        <f t="shared" si="3"/>
        <v/>
      </c>
      <c r="I57" t="str">
        <f t="shared" si="4"/>
        <v/>
      </c>
    </row>
    <row r="58" spans="1:9" x14ac:dyDescent="0.25">
      <c r="A58" s="31">
        <v>55</v>
      </c>
      <c r="B58" s="31"/>
      <c r="C58" s="31"/>
      <c r="D58" s="31"/>
      <c r="E58" t="str">
        <f t="shared" si="0"/>
        <v/>
      </c>
      <c r="F58" t="str">
        <f t="shared" si="1"/>
        <v/>
      </c>
      <c r="G58" t="str">
        <f t="shared" si="2"/>
        <v/>
      </c>
      <c r="H58" t="str">
        <f t="shared" si="3"/>
        <v/>
      </c>
      <c r="I58" t="str">
        <f t="shared" si="4"/>
        <v/>
      </c>
    </row>
    <row r="59" spans="1:9" x14ac:dyDescent="0.25">
      <c r="A59" s="31">
        <v>56</v>
      </c>
      <c r="B59" s="31"/>
      <c r="C59" s="31"/>
      <c r="D59" s="31"/>
      <c r="E59" t="str">
        <f t="shared" si="0"/>
        <v/>
      </c>
      <c r="F59" t="str">
        <f t="shared" si="1"/>
        <v/>
      </c>
      <c r="G59" t="str">
        <f t="shared" si="2"/>
        <v/>
      </c>
      <c r="H59" t="str">
        <f t="shared" si="3"/>
        <v/>
      </c>
      <c r="I59" t="str">
        <f t="shared" si="4"/>
        <v/>
      </c>
    </row>
    <row r="60" spans="1:9" x14ac:dyDescent="0.25">
      <c r="A60" s="31">
        <v>57</v>
      </c>
      <c r="B60" s="31"/>
      <c r="C60" s="31"/>
      <c r="D60" s="31"/>
      <c r="E60" t="str">
        <f t="shared" si="0"/>
        <v/>
      </c>
      <c r="F60" t="str">
        <f t="shared" si="1"/>
        <v/>
      </c>
      <c r="G60" t="str">
        <f t="shared" si="2"/>
        <v/>
      </c>
      <c r="H60" t="str">
        <f t="shared" si="3"/>
        <v/>
      </c>
      <c r="I60" t="str">
        <f t="shared" si="4"/>
        <v/>
      </c>
    </row>
    <row r="61" spans="1:9" x14ac:dyDescent="0.25">
      <c r="A61" s="31">
        <v>58</v>
      </c>
      <c r="B61" s="31"/>
      <c r="C61" s="31"/>
      <c r="D61" s="31"/>
      <c r="E61" t="str">
        <f t="shared" si="0"/>
        <v/>
      </c>
      <c r="F61" t="str">
        <f t="shared" si="1"/>
        <v/>
      </c>
      <c r="G61" t="str">
        <f t="shared" si="2"/>
        <v/>
      </c>
      <c r="H61" t="str">
        <f t="shared" si="3"/>
        <v/>
      </c>
      <c r="I61" t="str">
        <f t="shared" si="4"/>
        <v/>
      </c>
    </row>
    <row r="62" spans="1:9" x14ac:dyDescent="0.25">
      <c r="A62" s="31">
        <v>59</v>
      </c>
      <c r="B62" s="31"/>
      <c r="C62" s="31"/>
      <c r="D62" s="31"/>
      <c r="E62" t="str">
        <f t="shared" si="0"/>
        <v/>
      </c>
      <c r="F62" t="str">
        <f t="shared" si="1"/>
        <v/>
      </c>
      <c r="G62" t="str">
        <f t="shared" si="2"/>
        <v/>
      </c>
      <c r="H62" t="str">
        <f t="shared" si="3"/>
        <v/>
      </c>
      <c r="I62" t="str">
        <f t="shared" si="4"/>
        <v/>
      </c>
    </row>
    <row r="63" spans="1:9" x14ac:dyDescent="0.25">
      <c r="A63" s="31">
        <v>60</v>
      </c>
      <c r="B63" s="31"/>
      <c r="C63" s="31"/>
      <c r="D63" s="31"/>
      <c r="E63" t="str">
        <f t="shared" si="0"/>
        <v/>
      </c>
      <c r="F63" t="str">
        <f t="shared" si="1"/>
        <v/>
      </c>
      <c r="G63" t="str">
        <f t="shared" si="2"/>
        <v/>
      </c>
      <c r="H63" t="str">
        <f t="shared" si="3"/>
        <v/>
      </c>
      <c r="I63" t="str">
        <f t="shared" si="4"/>
        <v/>
      </c>
    </row>
    <row r="64" spans="1:9" x14ac:dyDescent="0.25">
      <c r="A64" s="31">
        <v>61</v>
      </c>
      <c r="B64" s="31"/>
      <c r="C64" s="31"/>
      <c r="D64" s="31"/>
      <c r="E64" t="str">
        <f t="shared" si="0"/>
        <v/>
      </c>
      <c r="F64" t="str">
        <f t="shared" si="1"/>
        <v/>
      </c>
      <c r="G64" t="str">
        <f t="shared" si="2"/>
        <v/>
      </c>
      <c r="H64" t="str">
        <f t="shared" si="3"/>
        <v/>
      </c>
      <c r="I64" t="str">
        <f t="shared" si="4"/>
        <v/>
      </c>
    </row>
    <row r="65" spans="1:9" x14ac:dyDescent="0.25">
      <c r="A65" s="31">
        <v>62</v>
      </c>
      <c r="B65" s="31"/>
      <c r="C65" s="31"/>
      <c r="D65" s="31"/>
      <c r="E65" t="str">
        <f t="shared" si="0"/>
        <v/>
      </c>
      <c r="F65" t="str">
        <f t="shared" si="1"/>
        <v/>
      </c>
      <c r="G65" t="str">
        <f t="shared" si="2"/>
        <v/>
      </c>
      <c r="H65" t="str">
        <f t="shared" si="3"/>
        <v/>
      </c>
      <c r="I65" t="str">
        <f t="shared" si="4"/>
        <v/>
      </c>
    </row>
    <row r="66" spans="1:9" x14ac:dyDescent="0.25">
      <c r="A66" s="31">
        <v>63</v>
      </c>
      <c r="B66" s="31"/>
      <c r="C66" s="31"/>
      <c r="D66" s="31"/>
      <c r="E66" t="str">
        <f t="shared" si="0"/>
        <v/>
      </c>
      <c r="F66" t="str">
        <f t="shared" si="1"/>
        <v/>
      </c>
      <c r="G66" t="str">
        <f t="shared" si="2"/>
        <v/>
      </c>
      <c r="H66" t="str">
        <f t="shared" si="3"/>
        <v/>
      </c>
      <c r="I66" t="str">
        <f t="shared" si="4"/>
        <v/>
      </c>
    </row>
    <row r="67" spans="1:9" x14ac:dyDescent="0.25">
      <c r="A67" s="31">
        <v>64</v>
      </c>
      <c r="B67" s="31"/>
      <c r="C67" s="31"/>
      <c r="D67" s="31"/>
      <c r="E67" t="str">
        <f t="shared" si="0"/>
        <v/>
      </c>
      <c r="F67" t="str">
        <f t="shared" si="1"/>
        <v/>
      </c>
      <c r="G67" t="str">
        <f t="shared" si="2"/>
        <v/>
      </c>
      <c r="H67" t="str">
        <f t="shared" si="3"/>
        <v/>
      </c>
      <c r="I67" t="str">
        <f t="shared" si="4"/>
        <v/>
      </c>
    </row>
    <row r="68" spans="1:9" x14ac:dyDescent="0.25">
      <c r="A68" s="31">
        <v>65</v>
      </c>
      <c r="B68" s="31"/>
      <c r="C68" s="31"/>
      <c r="D68" s="31"/>
      <c r="E68" t="str">
        <f t="shared" si="0"/>
        <v/>
      </c>
      <c r="F68" t="str">
        <f t="shared" si="1"/>
        <v/>
      </c>
      <c r="G68" t="str">
        <f t="shared" si="2"/>
        <v/>
      </c>
      <c r="H68" t="str">
        <f t="shared" si="3"/>
        <v/>
      </c>
      <c r="I68" t="str">
        <f t="shared" si="4"/>
        <v/>
      </c>
    </row>
    <row r="69" spans="1:9" x14ac:dyDescent="0.25">
      <c r="A69" s="31">
        <v>66</v>
      </c>
      <c r="B69" s="31"/>
      <c r="C69" s="31"/>
      <c r="D69" s="31"/>
      <c r="E69" t="str">
        <f t="shared" ref="E69:E103" si="5">IF(ISBLANK(C69),"",IF(C69=$H$2,1,0))</f>
        <v/>
      </c>
      <c r="F69" t="str">
        <f t="shared" ref="F69:F103" si="6">IF(ISBLANK(C69),"",IF(C69=$J$2,1,0))</f>
        <v/>
      </c>
      <c r="G69" t="str">
        <f t="shared" ref="G69:G103" si="7">IF(ISBLANK(D69),"",IF(D69=$H$2,1,0))</f>
        <v/>
      </c>
      <c r="H69" t="str">
        <f t="shared" ref="H69:H104" si="8">IF(ISBLANK(D69),"",IF(D69=$J$2,1,0))</f>
        <v/>
      </c>
      <c r="I69" t="str">
        <f t="shared" ref="I69:I103" si="9">IF(ISBLANK(C69),"",IF(C69=D69,1,0))</f>
        <v/>
      </c>
    </row>
    <row r="70" spans="1:9" x14ac:dyDescent="0.25">
      <c r="A70" s="31">
        <v>67</v>
      </c>
      <c r="B70" s="31"/>
      <c r="C70" s="31"/>
      <c r="D70" s="31"/>
      <c r="E70" t="str">
        <f t="shared" si="5"/>
        <v/>
      </c>
      <c r="F70" t="str">
        <f t="shared" si="6"/>
        <v/>
      </c>
      <c r="G70" t="str">
        <f t="shared" si="7"/>
        <v/>
      </c>
      <c r="H70" t="str">
        <f t="shared" si="8"/>
        <v/>
      </c>
      <c r="I70" t="str">
        <f t="shared" si="9"/>
        <v/>
      </c>
    </row>
    <row r="71" spans="1:9" x14ac:dyDescent="0.25">
      <c r="A71" s="31">
        <v>68</v>
      </c>
      <c r="B71" s="31"/>
      <c r="C71" s="31"/>
      <c r="D71" s="31"/>
      <c r="E71" t="str">
        <f t="shared" si="5"/>
        <v/>
      </c>
      <c r="F71" t="str">
        <f t="shared" si="6"/>
        <v/>
      </c>
      <c r="G71" t="str">
        <f t="shared" si="7"/>
        <v/>
      </c>
      <c r="H71" t="str">
        <f t="shared" si="8"/>
        <v/>
      </c>
      <c r="I71" t="str">
        <f t="shared" si="9"/>
        <v/>
      </c>
    </row>
    <row r="72" spans="1:9" x14ac:dyDescent="0.25">
      <c r="A72" s="31">
        <v>69</v>
      </c>
      <c r="B72" s="31"/>
      <c r="C72" s="31"/>
      <c r="D72" s="31"/>
      <c r="E72" t="str">
        <f t="shared" si="5"/>
        <v/>
      </c>
      <c r="F72" t="str">
        <f t="shared" si="6"/>
        <v/>
      </c>
      <c r="G72" t="str">
        <f t="shared" si="7"/>
        <v/>
      </c>
      <c r="H72" t="str">
        <f t="shared" si="8"/>
        <v/>
      </c>
      <c r="I72" t="str">
        <f t="shared" si="9"/>
        <v/>
      </c>
    </row>
    <row r="73" spans="1:9" x14ac:dyDescent="0.25">
      <c r="A73" s="31">
        <v>70</v>
      </c>
      <c r="B73" s="31"/>
      <c r="C73" s="31"/>
      <c r="D73" s="31"/>
      <c r="E73" t="str">
        <f t="shared" si="5"/>
        <v/>
      </c>
      <c r="F73" t="str">
        <f t="shared" si="6"/>
        <v/>
      </c>
      <c r="G73" t="str">
        <f t="shared" si="7"/>
        <v/>
      </c>
      <c r="H73" t="str">
        <f t="shared" si="8"/>
        <v/>
      </c>
      <c r="I73" t="str">
        <f t="shared" si="9"/>
        <v/>
      </c>
    </row>
    <row r="74" spans="1:9" x14ac:dyDescent="0.25">
      <c r="A74" s="31">
        <v>71</v>
      </c>
      <c r="B74" s="31"/>
      <c r="C74" s="31"/>
      <c r="D74" s="31"/>
      <c r="E74" t="str">
        <f t="shared" si="5"/>
        <v/>
      </c>
      <c r="F74" t="str">
        <f t="shared" si="6"/>
        <v/>
      </c>
      <c r="G74" t="str">
        <f t="shared" si="7"/>
        <v/>
      </c>
      <c r="H74" t="str">
        <f t="shared" si="8"/>
        <v/>
      </c>
      <c r="I74" t="str">
        <f t="shared" si="9"/>
        <v/>
      </c>
    </row>
    <row r="75" spans="1:9" x14ac:dyDescent="0.25">
      <c r="A75" s="31">
        <v>72</v>
      </c>
      <c r="B75" s="31"/>
      <c r="C75" s="31"/>
      <c r="D75" s="31"/>
      <c r="E75" t="str">
        <f t="shared" si="5"/>
        <v/>
      </c>
      <c r="F75" t="str">
        <f t="shared" si="6"/>
        <v/>
      </c>
      <c r="G75" t="str">
        <f t="shared" si="7"/>
        <v/>
      </c>
      <c r="H75" t="str">
        <f t="shared" si="8"/>
        <v/>
      </c>
      <c r="I75" t="str">
        <f t="shared" si="9"/>
        <v/>
      </c>
    </row>
    <row r="76" spans="1:9" x14ac:dyDescent="0.25">
      <c r="A76" s="31">
        <v>73</v>
      </c>
      <c r="B76" s="31"/>
      <c r="C76" s="31"/>
      <c r="D76" s="31"/>
      <c r="E76" t="str">
        <f t="shared" si="5"/>
        <v/>
      </c>
      <c r="F76" t="str">
        <f t="shared" si="6"/>
        <v/>
      </c>
      <c r="G76" t="str">
        <f t="shared" si="7"/>
        <v/>
      </c>
      <c r="H76" t="str">
        <f t="shared" si="8"/>
        <v/>
      </c>
      <c r="I76" t="str">
        <f t="shared" si="9"/>
        <v/>
      </c>
    </row>
    <row r="77" spans="1:9" x14ac:dyDescent="0.25">
      <c r="A77" s="31">
        <v>74</v>
      </c>
      <c r="B77" s="31"/>
      <c r="C77" s="31"/>
      <c r="D77" s="31"/>
      <c r="E77" t="str">
        <f t="shared" si="5"/>
        <v/>
      </c>
      <c r="F77" t="str">
        <f t="shared" si="6"/>
        <v/>
      </c>
      <c r="G77" t="str">
        <f t="shared" si="7"/>
        <v/>
      </c>
      <c r="H77" t="str">
        <f t="shared" si="8"/>
        <v/>
      </c>
      <c r="I77" t="str">
        <f t="shared" si="9"/>
        <v/>
      </c>
    </row>
    <row r="78" spans="1:9" x14ac:dyDescent="0.25">
      <c r="A78" s="31">
        <v>75</v>
      </c>
      <c r="B78" s="31"/>
      <c r="C78" s="31"/>
      <c r="D78" s="31"/>
      <c r="E78" t="str">
        <f t="shared" si="5"/>
        <v/>
      </c>
      <c r="F78" t="str">
        <f t="shared" si="6"/>
        <v/>
      </c>
      <c r="G78" t="str">
        <f t="shared" si="7"/>
        <v/>
      </c>
      <c r="H78" t="str">
        <f t="shared" si="8"/>
        <v/>
      </c>
      <c r="I78" t="str">
        <f t="shared" si="9"/>
        <v/>
      </c>
    </row>
    <row r="79" spans="1:9" x14ac:dyDescent="0.25">
      <c r="A79" s="31">
        <v>76</v>
      </c>
      <c r="B79" s="31"/>
      <c r="C79" s="31"/>
      <c r="D79" s="31"/>
      <c r="E79" t="str">
        <f t="shared" si="5"/>
        <v/>
      </c>
      <c r="F79" t="str">
        <f t="shared" si="6"/>
        <v/>
      </c>
      <c r="G79" t="str">
        <f t="shared" si="7"/>
        <v/>
      </c>
      <c r="H79" t="str">
        <f t="shared" si="8"/>
        <v/>
      </c>
      <c r="I79" t="str">
        <f t="shared" si="9"/>
        <v/>
      </c>
    </row>
    <row r="80" spans="1:9" x14ac:dyDescent="0.25">
      <c r="A80" s="31">
        <v>77</v>
      </c>
      <c r="B80" s="31"/>
      <c r="C80" s="31"/>
      <c r="D80" s="31"/>
      <c r="E80" t="str">
        <f t="shared" si="5"/>
        <v/>
      </c>
      <c r="F80" t="str">
        <f t="shared" si="6"/>
        <v/>
      </c>
      <c r="G80" t="str">
        <f t="shared" si="7"/>
        <v/>
      </c>
      <c r="H80" t="str">
        <f t="shared" si="8"/>
        <v/>
      </c>
      <c r="I80" t="str">
        <f t="shared" si="9"/>
        <v/>
      </c>
    </row>
    <row r="81" spans="1:9" x14ac:dyDescent="0.25">
      <c r="A81" s="31">
        <v>78</v>
      </c>
      <c r="B81" s="31"/>
      <c r="C81" s="31"/>
      <c r="D81" s="31"/>
      <c r="E81" t="str">
        <f t="shared" si="5"/>
        <v/>
      </c>
      <c r="F81" t="str">
        <f t="shared" si="6"/>
        <v/>
      </c>
      <c r="G81" t="str">
        <f t="shared" si="7"/>
        <v/>
      </c>
      <c r="H81" t="str">
        <f t="shared" si="8"/>
        <v/>
      </c>
      <c r="I81" t="str">
        <f t="shared" si="9"/>
        <v/>
      </c>
    </row>
    <row r="82" spans="1:9" x14ac:dyDescent="0.25">
      <c r="A82" s="31">
        <v>79</v>
      </c>
      <c r="B82" s="31"/>
      <c r="C82" s="31"/>
      <c r="D82" s="31"/>
      <c r="E82" t="str">
        <f t="shared" si="5"/>
        <v/>
      </c>
      <c r="F82" t="str">
        <f t="shared" si="6"/>
        <v/>
      </c>
      <c r="G82" t="str">
        <f t="shared" si="7"/>
        <v/>
      </c>
      <c r="H82" t="str">
        <f t="shared" si="8"/>
        <v/>
      </c>
      <c r="I82" t="str">
        <f t="shared" si="9"/>
        <v/>
      </c>
    </row>
    <row r="83" spans="1:9" x14ac:dyDescent="0.25">
      <c r="A83" s="31">
        <v>80</v>
      </c>
      <c r="B83" s="31"/>
      <c r="C83" s="31"/>
      <c r="D83" s="31"/>
      <c r="E83" t="str">
        <f t="shared" si="5"/>
        <v/>
      </c>
      <c r="F83" t="str">
        <f t="shared" si="6"/>
        <v/>
      </c>
      <c r="G83" t="str">
        <f t="shared" si="7"/>
        <v/>
      </c>
      <c r="H83" t="str">
        <f t="shared" si="8"/>
        <v/>
      </c>
      <c r="I83" t="str">
        <f t="shared" si="9"/>
        <v/>
      </c>
    </row>
    <row r="84" spans="1:9" x14ac:dyDescent="0.25">
      <c r="A84" s="31">
        <v>81</v>
      </c>
      <c r="B84" s="31"/>
      <c r="C84" s="31"/>
      <c r="D84" s="31"/>
      <c r="E84" t="str">
        <f t="shared" si="5"/>
        <v/>
      </c>
      <c r="F84" t="str">
        <f t="shared" si="6"/>
        <v/>
      </c>
      <c r="G84" t="str">
        <f t="shared" si="7"/>
        <v/>
      </c>
      <c r="H84" t="str">
        <f t="shared" si="8"/>
        <v/>
      </c>
      <c r="I84" t="str">
        <f t="shared" si="9"/>
        <v/>
      </c>
    </row>
    <row r="85" spans="1:9" x14ac:dyDescent="0.25">
      <c r="A85" s="31">
        <v>82</v>
      </c>
      <c r="B85" s="31"/>
      <c r="C85" s="31"/>
      <c r="D85" s="31"/>
      <c r="E85" t="str">
        <f t="shared" si="5"/>
        <v/>
      </c>
      <c r="F85" t="str">
        <f t="shared" si="6"/>
        <v/>
      </c>
      <c r="G85" t="str">
        <f t="shared" si="7"/>
        <v/>
      </c>
      <c r="H85" t="str">
        <f t="shared" si="8"/>
        <v/>
      </c>
      <c r="I85" t="str">
        <f t="shared" si="9"/>
        <v/>
      </c>
    </row>
    <row r="86" spans="1:9" x14ac:dyDescent="0.25">
      <c r="A86" s="31">
        <v>83</v>
      </c>
      <c r="B86" s="31"/>
      <c r="C86" s="31"/>
      <c r="D86" s="31"/>
      <c r="E86" t="str">
        <f t="shared" si="5"/>
        <v/>
      </c>
      <c r="F86" t="str">
        <f t="shared" si="6"/>
        <v/>
      </c>
      <c r="G86" t="str">
        <f t="shared" si="7"/>
        <v/>
      </c>
      <c r="H86" t="str">
        <f t="shared" si="8"/>
        <v/>
      </c>
      <c r="I86" t="str">
        <f t="shared" si="9"/>
        <v/>
      </c>
    </row>
    <row r="87" spans="1:9" x14ac:dyDescent="0.25">
      <c r="A87" s="31">
        <v>84</v>
      </c>
      <c r="B87" s="31"/>
      <c r="C87" s="31"/>
      <c r="D87" s="31"/>
      <c r="E87" t="str">
        <f t="shared" si="5"/>
        <v/>
      </c>
      <c r="F87" t="str">
        <f t="shared" si="6"/>
        <v/>
      </c>
      <c r="G87" t="str">
        <f t="shared" si="7"/>
        <v/>
      </c>
      <c r="H87" t="str">
        <f t="shared" si="8"/>
        <v/>
      </c>
      <c r="I87" t="str">
        <f t="shared" si="9"/>
        <v/>
      </c>
    </row>
    <row r="88" spans="1:9" x14ac:dyDescent="0.25">
      <c r="A88" s="31">
        <v>85</v>
      </c>
      <c r="B88" s="31"/>
      <c r="C88" s="31"/>
      <c r="D88" s="31"/>
      <c r="E88" t="str">
        <f t="shared" si="5"/>
        <v/>
      </c>
      <c r="F88" t="str">
        <f t="shared" si="6"/>
        <v/>
      </c>
      <c r="G88" t="str">
        <f t="shared" si="7"/>
        <v/>
      </c>
      <c r="H88" t="str">
        <f t="shared" si="8"/>
        <v/>
      </c>
      <c r="I88" t="str">
        <f t="shared" si="9"/>
        <v/>
      </c>
    </row>
    <row r="89" spans="1:9" x14ac:dyDescent="0.25">
      <c r="A89" s="31">
        <v>86</v>
      </c>
      <c r="B89" s="31"/>
      <c r="C89" s="31"/>
      <c r="D89" s="31"/>
      <c r="E89" t="str">
        <f t="shared" si="5"/>
        <v/>
      </c>
      <c r="F89" t="str">
        <f t="shared" si="6"/>
        <v/>
      </c>
      <c r="G89" t="str">
        <f t="shared" si="7"/>
        <v/>
      </c>
      <c r="H89" t="str">
        <f t="shared" si="8"/>
        <v/>
      </c>
      <c r="I89" t="str">
        <f t="shared" si="9"/>
        <v/>
      </c>
    </row>
    <row r="90" spans="1:9" x14ac:dyDescent="0.25">
      <c r="A90" s="31">
        <v>87</v>
      </c>
      <c r="B90" s="31"/>
      <c r="C90" s="31"/>
      <c r="D90" s="31"/>
      <c r="E90" t="str">
        <f t="shared" si="5"/>
        <v/>
      </c>
      <c r="F90" t="str">
        <f t="shared" si="6"/>
        <v/>
      </c>
      <c r="G90" t="str">
        <f t="shared" si="7"/>
        <v/>
      </c>
      <c r="H90" t="str">
        <f t="shared" si="8"/>
        <v/>
      </c>
      <c r="I90" t="str">
        <f t="shared" si="9"/>
        <v/>
      </c>
    </row>
    <row r="91" spans="1:9" x14ac:dyDescent="0.25">
      <c r="A91" s="31">
        <v>88</v>
      </c>
      <c r="B91" s="31"/>
      <c r="C91" s="31"/>
      <c r="D91" s="31"/>
      <c r="E91" t="str">
        <f t="shared" si="5"/>
        <v/>
      </c>
      <c r="F91" t="str">
        <f t="shared" si="6"/>
        <v/>
      </c>
      <c r="G91" t="str">
        <f t="shared" si="7"/>
        <v/>
      </c>
      <c r="H91" t="str">
        <f t="shared" si="8"/>
        <v/>
      </c>
      <c r="I91" t="str">
        <f t="shared" si="9"/>
        <v/>
      </c>
    </row>
    <row r="92" spans="1:9" x14ac:dyDescent="0.25">
      <c r="A92" s="31">
        <v>89</v>
      </c>
      <c r="B92" s="31"/>
      <c r="C92" s="31"/>
      <c r="D92" s="31"/>
      <c r="E92" t="str">
        <f t="shared" si="5"/>
        <v/>
      </c>
      <c r="F92" t="str">
        <f t="shared" si="6"/>
        <v/>
      </c>
      <c r="G92" t="str">
        <f t="shared" si="7"/>
        <v/>
      </c>
      <c r="H92" t="str">
        <f t="shared" si="8"/>
        <v/>
      </c>
      <c r="I92" t="str">
        <f t="shared" si="9"/>
        <v/>
      </c>
    </row>
    <row r="93" spans="1:9" x14ac:dyDescent="0.25">
      <c r="A93" s="31">
        <v>90</v>
      </c>
      <c r="B93" s="31"/>
      <c r="C93" s="31"/>
      <c r="D93" s="31"/>
      <c r="E93" t="str">
        <f t="shared" si="5"/>
        <v/>
      </c>
      <c r="F93" t="str">
        <f t="shared" si="6"/>
        <v/>
      </c>
      <c r="G93" t="str">
        <f t="shared" si="7"/>
        <v/>
      </c>
      <c r="H93" t="str">
        <f t="shared" si="8"/>
        <v/>
      </c>
      <c r="I93" t="str">
        <f t="shared" si="9"/>
        <v/>
      </c>
    </row>
    <row r="94" spans="1:9" x14ac:dyDescent="0.25">
      <c r="A94" s="31">
        <v>91</v>
      </c>
      <c r="B94" s="31"/>
      <c r="C94" s="31"/>
      <c r="D94" s="31"/>
      <c r="E94" t="str">
        <f t="shared" si="5"/>
        <v/>
      </c>
      <c r="F94" t="str">
        <f t="shared" si="6"/>
        <v/>
      </c>
      <c r="G94" t="str">
        <f t="shared" si="7"/>
        <v/>
      </c>
      <c r="H94" t="str">
        <f t="shared" si="8"/>
        <v/>
      </c>
      <c r="I94" t="str">
        <f t="shared" si="9"/>
        <v/>
      </c>
    </row>
    <row r="95" spans="1:9" x14ac:dyDescent="0.25">
      <c r="A95" s="31">
        <v>92</v>
      </c>
      <c r="B95" s="31"/>
      <c r="C95" s="31"/>
      <c r="D95" s="31"/>
      <c r="E95" t="str">
        <f t="shared" si="5"/>
        <v/>
      </c>
      <c r="F95" t="str">
        <f t="shared" si="6"/>
        <v/>
      </c>
      <c r="G95" t="str">
        <f t="shared" si="7"/>
        <v/>
      </c>
      <c r="H95" t="str">
        <f t="shared" si="8"/>
        <v/>
      </c>
      <c r="I95" t="str">
        <f t="shared" si="9"/>
        <v/>
      </c>
    </row>
    <row r="96" spans="1:9" x14ac:dyDescent="0.25">
      <c r="A96" s="31">
        <v>93</v>
      </c>
      <c r="B96" s="31"/>
      <c r="C96" s="31"/>
      <c r="D96" s="31"/>
      <c r="E96" t="str">
        <f t="shared" si="5"/>
        <v/>
      </c>
      <c r="F96" t="str">
        <f t="shared" si="6"/>
        <v/>
      </c>
      <c r="G96" t="str">
        <f t="shared" si="7"/>
        <v/>
      </c>
      <c r="H96" t="str">
        <f t="shared" si="8"/>
        <v/>
      </c>
      <c r="I96" t="str">
        <f t="shared" si="9"/>
        <v/>
      </c>
    </row>
    <row r="97" spans="1:9" x14ac:dyDescent="0.25">
      <c r="A97" s="31">
        <v>94</v>
      </c>
      <c r="B97" s="31"/>
      <c r="C97" s="31"/>
      <c r="D97" s="31"/>
      <c r="E97" t="str">
        <f t="shared" si="5"/>
        <v/>
      </c>
      <c r="F97" t="str">
        <f t="shared" si="6"/>
        <v/>
      </c>
      <c r="G97" t="str">
        <f t="shared" si="7"/>
        <v/>
      </c>
      <c r="H97" t="str">
        <f t="shared" si="8"/>
        <v/>
      </c>
      <c r="I97" t="str">
        <f t="shared" si="9"/>
        <v/>
      </c>
    </row>
    <row r="98" spans="1:9" x14ac:dyDescent="0.25">
      <c r="A98" s="31">
        <v>95</v>
      </c>
      <c r="B98" s="31"/>
      <c r="C98" s="31"/>
      <c r="D98" s="31"/>
      <c r="E98" t="str">
        <f t="shared" si="5"/>
        <v/>
      </c>
      <c r="F98" t="str">
        <f t="shared" si="6"/>
        <v/>
      </c>
      <c r="G98" t="str">
        <f t="shared" si="7"/>
        <v/>
      </c>
      <c r="H98" t="str">
        <f t="shared" si="8"/>
        <v/>
      </c>
      <c r="I98" t="str">
        <f t="shared" si="9"/>
        <v/>
      </c>
    </row>
    <row r="99" spans="1:9" x14ac:dyDescent="0.25">
      <c r="A99" s="31">
        <v>96</v>
      </c>
      <c r="B99" s="31"/>
      <c r="C99" s="31"/>
      <c r="D99" s="31"/>
      <c r="E99" t="str">
        <f t="shared" si="5"/>
        <v/>
      </c>
      <c r="F99" t="str">
        <f t="shared" si="6"/>
        <v/>
      </c>
      <c r="G99" t="str">
        <f t="shared" si="7"/>
        <v/>
      </c>
      <c r="H99" t="str">
        <f t="shared" si="8"/>
        <v/>
      </c>
      <c r="I99" t="str">
        <f t="shared" si="9"/>
        <v/>
      </c>
    </row>
    <row r="100" spans="1:9" x14ac:dyDescent="0.25">
      <c r="A100" s="31">
        <v>97</v>
      </c>
      <c r="B100" s="31"/>
      <c r="C100" s="31"/>
      <c r="D100" s="31"/>
      <c r="E100" t="str">
        <f t="shared" si="5"/>
        <v/>
      </c>
      <c r="F100" t="str">
        <f t="shared" si="6"/>
        <v/>
      </c>
      <c r="G100" t="str">
        <f t="shared" si="7"/>
        <v/>
      </c>
      <c r="H100" t="str">
        <f t="shared" si="8"/>
        <v/>
      </c>
      <c r="I100" t="str">
        <f t="shared" si="9"/>
        <v/>
      </c>
    </row>
    <row r="101" spans="1:9" x14ac:dyDescent="0.25">
      <c r="A101" s="31">
        <v>98</v>
      </c>
      <c r="B101" s="31"/>
      <c r="C101" s="31"/>
      <c r="D101" s="31"/>
      <c r="E101" t="str">
        <f t="shared" si="5"/>
        <v/>
      </c>
      <c r="F101" t="str">
        <f t="shared" si="6"/>
        <v/>
      </c>
      <c r="G101" t="str">
        <f t="shared" si="7"/>
        <v/>
      </c>
      <c r="H101" t="str">
        <f t="shared" si="8"/>
        <v/>
      </c>
      <c r="I101" t="str">
        <f t="shared" si="9"/>
        <v/>
      </c>
    </row>
    <row r="102" spans="1:9" x14ac:dyDescent="0.25">
      <c r="A102" s="31">
        <v>99</v>
      </c>
      <c r="B102" s="31"/>
      <c r="C102" s="31"/>
      <c r="D102" s="31"/>
      <c r="E102" t="str">
        <f t="shared" si="5"/>
        <v/>
      </c>
      <c r="F102" t="str">
        <f t="shared" si="6"/>
        <v/>
      </c>
      <c r="G102" t="str">
        <f t="shared" si="7"/>
        <v/>
      </c>
      <c r="H102" t="str">
        <f t="shared" si="8"/>
        <v/>
      </c>
      <c r="I102" t="str">
        <f t="shared" si="9"/>
        <v/>
      </c>
    </row>
    <row r="103" spans="1:9" x14ac:dyDescent="0.25">
      <c r="A103" s="31">
        <v>100</v>
      </c>
      <c r="B103" s="31"/>
      <c r="C103" s="31"/>
      <c r="D103" s="31"/>
      <c r="E103" t="str">
        <f t="shared" si="5"/>
        <v/>
      </c>
      <c r="F103" t="str">
        <f t="shared" si="6"/>
        <v/>
      </c>
      <c r="G103" t="str">
        <f t="shared" si="7"/>
        <v/>
      </c>
      <c r="H103" t="str">
        <f t="shared" si="8"/>
        <v/>
      </c>
      <c r="I103" t="str">
        <f t="shared" si="9"/>
        <v/>
      </c>
    </row>
    <row r="104" spans="1:9" x14ac:dyDescent="0.25">
      <c r="H104" t="str">
        <f t="shared" si="8"/>
        <v/>
      </c>
    </row>
  </sheetData>
  <sheetProtection algorithmName="SHA-512" hashValue="sHWy28DA/bYjZHlJI6NWOiTNzuM0anaeBZ8IJD4M0uRsFrXVV2NvkwKMtBTcH2kqeHtrUlBmukiRwiDaR3Pthw==" saltValue="Y31QdbMtU2Au6AV5kTw15A==" spinCount="100000" sheet="1" objects="1" scenarios="1" selectLockedCells="1"/>
  <mergeCells count="2">
    <mergeCell ref="C2:F2"/>
    <mergeCell ref="C1:D1"/>
  </mergeCells>
  <conditionalFormatting sqref="M10">
    <cfRule type="cellIs" dxfId="2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6376-7E3B-4DBE-814D-D1C2C1091D16}">
  <dimension ref="A1:BF98"/>
  <sheetViews>
    <sheetView workbookViewId="0">
      <selection activeCell="C18" sqref="C18"/>
    </sheetView>
  </sheetViews>
  <sheetFormatPr defaultRowHeight="15" x14ac:dyDescent="0.25"/>
  <cols>
    <col min="1" max="1" width="17.42578125" customWidth="1"/>
    <col min="2" max="2" width="11.5703125" customWidth="1"/>
    <col min="3" max="3" width="15.140625" customWidth="1"/>
    <col min="4" max="4" width="17.7109375" customWidth="1"/>
    <col min="5" max="5" width="18.140625" customWidth="1"/>
    <col min="52" max="52" width="29.7109375" customWidth="1"/>
  </cols>
  <sheetData>
    <row r="1" spans="1:58" x14ac:dyDescent="0.25">
      <c r="D1" s="61" t="s">
        <v>27</v>
      </c>
      <c r="E1" s="61"/>
      <c r="AY1" s="3">
        <v>0</v>
      </c>
      <c r="AZ1" t="s">
        <v>65</v>
      </c>
      <c r="BE1" t="s">
        <v>62</v>
      </c>
      <c r="BF1">
        <v>1.645</v>
      </c>
    </row>
    <row r="2" spans="1:58" x14ac:dyDescent="0.25">
      <c r="D2" s="7" t="s">
        <v>0</v>
      </c>
      <c r="E2" s="7" t="s">
        <v>1</v>
      </c>
      <c r="F2" t="s">
        <v>25</v>
      </c>
      <c r="AY2" s="3">
        <v>0.01</v>
      </c>
      <c r="AZ2" t="s">
        <v>65</v>
      </c>
      <c r="BE2" t="s">
        <v>61</v>
      </c>
      <c r="BF2">
        <v>1.96</v>
      </c>
    </row>
    <row r="3" spans="1:58" ht="88.5" customHeight="1" x14ac:dyDescent="0.25">
      <c r="A3" s="11" t="s">
        <v>28</v>
      </c>
      <c r="B3" s="59" t="s">
        <v>0</v>
      </c>
      <c r="C3" s="60"/>
      <c r="D3" s="8">
        <f>Data!M12</f>
        <v>27</v>
      </c>
      <c r="E3" s="9">
        <f>Data!M14</f>
        <v>6</v>
      </c>
      <c r="F3" s="7">
        <f>IFERROR(D3+E3,0)</f>
        <v>33</v>
      </c>
      <c r="AY3" s="3">
        <v>0.02</v>
      </c>
      <c r="AZ3" t="s">
        <v>65</v>
      </c>
      <c r="BE3" t="s">
        <v>63</v>
      </c>
      <c r="BF3">
        <v>2.5760000000000001</v>
      </c>
    </row>
    <row r="4" spans="1:58" ht="87" customHeight="1" x14ac:dyDescent="0.25">
      <c r="B4" s="59" t="s">
        <v>1</v>
      </c>
      <c r="C4" s="60"/>
      <c r="D4" s="9">
        <f>Data!M15</f>
        <v>5</v>
      </c>
      <c r="E4" s="8">
        <f>Data!M13</f>
        <v>12</v>
      </c>
      <c r="F4" s="7">
        <f>IFERROR(D4+E4,0)</f>
        <v>17</v>
      </c>
      <c r="AY4" s="3">
        <v>0.03</v>
      </c>
      <c r="AZ4" t="s">
        <v>65</v>
      </c>
    </row>
    <row r="5" spans="1:58" x14ac:dyDescent="0.25">
      <c r="C5" t="s">
        <v>25</v>
      </c>
      <c r="D5">
        <f>IFERROR(D3+D4,0)</f>
        <v>32</v>
      </c>
      <c r="E5">
        <f>IFERROR(E3+E4,0)</f>
        <v>18</v>
      </c>
      <c r="F5">
        <f>IFERROR(D3+E3+D4+E4,0)</f>
        <v>50</v>
      </c>
      <c r="AY5" s="3">
        <v>0.04</v>
      </c>
      <c r="AZ5" t="s">
        <v>65</v>
      </c>
    </row>
    <row r="6" spans="1:58" x14ac:dyDescent="0.25">
      <c r="D6" s="12"/>
      <c r="E6" s="12"/>
      <c r="AY6" s="3">
        <v>6.0000000000000102E-2</v>
      </c>
      <c r="AZ6" t="s">
        <v>65</v>
      </c>
    </row>
    <row r="7" spans="1:58" x14ac:dyDescent="0.25">
      <c r="D7" s="12" t="s">
        <v>31</v>
      </c>
      <c r="E7" s="12" t="s">
        <v>32</v>
      </c>
      <c r="AY7" s="3">
        <v>7.0000000000000104E-2</v>
      </c>
      <c r="AZ7" t="s">
        <v>65</v>
      </c>
    </row>
    <row r="8" spans="1:58" x14ac:dyDescent="0.25">
      <c r="A8" t="s">
        <v>27</v>
      </c>
      <c r="D8" s="22">
        <f>F3/F5</f>
        <v>0.66</v>
      </c>
      <c r="E8" s="22">
        <f>E5/F5</f>
        <v>0.36</v>
      </c>
      <c r="AY8" s="3">
        <v>8.0000000000000099E-2</v>
      </c>
      <c r="AZ8" t="s">
        <v>65</v>
      </c>
    </row>
    <row r="9" spans="1:58" x14ac:dyDescent="0.25">
      <c r="A9" t="s">
        <v>28</v>
      </c>
      <c r="D9" s="22">
        <f>D5/F5</f>
        <v>0.64</v>
      </c>
      <c r="E9" s="22">
        <f>F4/F5</f>
        <v>0.34</v>
      </c>
      <c r="AY9" s="3">
        <v>9.0000000000000094E-2</v>
      </c>
      <c r="AZ9" t="s">
        <v>65</v>
      </c>
    </row>
    <row r="10" spans="1:58" x14ac:dyDescent="0.25">
      <c r="AY10" s="3">
        <v>0.1</v>
      </c>
      <c r="AZ10" t="s">
        <v>65</v>
      </c>
    </row>
    <row r="11" spans="1:58" x14ac:dyDescent="0.25">
      <c r="D11" s="14" t="s">
        <v>0</v>
      </c>
      <c r="E11" s="14" t="s">
        <v>1</v>
      </c>
      <c r="F11" s="3"/>
      <c r="AY11" s="3">
        <v>0.11</v>
      </c>
      <c r="AZ11" t="s">
        <v>65</v>
      </c>
    </row>
    <row r="12" spans="1:58" x14ac:dyDescent="0.25">
      <c r="A12" t="s">
        <v>33</v>
      </c>
      <c r="D12" s="23">
        <f>D8*D9</f>
        <v>0.42240000000000005</v>
      </c>
      <c r="E12" s="23">
        <f>E8*E9</f>
        <v>0.12240000000000001</v>
      </c>
      <c r="AY12" s="3">
        <v>0.12</v>
      </c>
      <c r="AZ12" t="s">
        <v>65</v>
      </c>
    </row>
    <row r="13" spans="1:58" x14ac:dyDescent="0.25">
      <c r="C13" s="12"/>
      <c r="D13" s="12"/>
      <c r="AY13" s="3">
        <v>0.13</v>
      </c>
      <c r="AZ13" t="s">
        <v>65</v>
      </c>
    </row>
    <row r="14" spans="1:58" x14ac:dyDescent="0.25">
      <c r="A14" t="s">
        <v>34</v>
      </c>
      <c r="D14" s="15">
        <f>D12+E12</f>
        <v>0.54480000000000006</v>
      </c>
      <c r="AY14" s="3">
        <v>0.14000000000000001</v>
      </c>
      <c r="AZ14" t="s">
        <v>65</v>
      </c>
    </row>
    <row r="15" spans="1:58" x14ac:dyDescent="0.25">
      <c r="A15" t="s">
        <v>35</v>
      </c>
      <c r="D15" s="15">
        <f>(D3+E4)/F5</f>
        <v>0.78</v>
      </c>
      <c r="E15" s="24">
        <f>D15*100</f>
        <v>78</v>
      </c>
      <c r="F15" t="s">
        <v>56</v>
      </c>
      <c r="AY15" s="3">
        <v>0.15</v>
      </c>
      <c r="AZ15" t="s">
        <v>65</v>
      </c>
    </row>
    <row r="16" spans="1:58" x14ac:dyDescent="0.25">
      <c r="A16" t="s">
        <v>36</v>
      </c>
      <c r="B16" t="s">
        <v>29</v>
      </c>
      <c r="D16" s="15">
        <f>SQRT((D15*(1-D15)/(F5*(1-D14))))</f>
        <v>8.6830542195684146E-2</v>
      </c>
      <c r="AY16" s="3">
        <v>0.16</v>
      </c>
      <c r="AZ16" t="s">
        <v>65</v>
      </c>
    </row>
    <row r="17" spans="1:52" ht="15.75" thickBot="1" x14ac:dyDescent="0.3">
      <c r="A17" t="s">
        <v>30</v>
      </c>
      <c r="D17" s="3">
        <f>D16*E18</f>
        <v>0.17018786270354092</v>
      </c>
      <c r="AY17" s="3">
        <v>0.17</v>
      </c>
      <c r="AZ17" t="s">
        <v>65</v>
      </c>
    </row>
    <row r="18" spans="1:52" ht="45.75" thickBot="1" x14ac:dyDescent="0.3">
      <c r="A18" s="26" t="s">
        <v>60</v>
      </c>
      <c r="B18" s="26" t="s">
        <v>72</v>
      </c>
      <c r="C18" s="30" t="s">
        <v>61</v>
      </c>
      <c r="D18" s="7" t="s">
        <v>64</v>
      </c>
      <c r="E18" s="7">
        <f>VLOOKUP(C18,BE1:BF3,2)</f>
        <v>1.96</v>
      </c>
      <c r="AY18" s="3">
        <v>0.19</v>
      </c>
      <c r="AZ18" t="s">
        <v>65</v>
      </c>
    </row>
    <row r="19" spans="1:52" ht="15.75" x14ac:dyDescent="0.25">
      <c r="E19" s="29" t="s">
        <v>57</v>
      </c>
      <c r="AY19" s="3">
        <v>0.21</v>
      </c>
      <c r="AZ19" t="s">
        <v>66</v>
      </c>
    </row>
    <row r="20" spans="1:52" ht="21" x14ac:dyDescent="0.35">
      <c r="A20" s="63" t="s">
        <v>71</v>
      </c>
      <c r="B20" s="64"/>
      <c r="C20" s="64"/>
      <c r="D20" s="28">
        <f>(D15-D14)/(1-D14)</f>
        <v>0.51669595782073818</v>
      </c>
      <c r="E20" s="65" t="str">
        <f>IF(D20&gt;0,(VLOOKUP(D20,AY1:AZ99,2)),"No Agreement")</f>
        <v>Moderate Agreement</v>
      </c>
      <c r="F20" s="65"/>
      <c r="AY20" s="3">
        <v>0.22</v>
      </c>
      <c r="AZ20" t="s">
        <v>66</v>
      </c>
    </row>
    <row r="21" spans="1:52" x14ac:dyDescent="0.25">
      <c r="A21" s="11"/>
      <c r="C21" s="62" t="s">
        <v>70</v>
      </c>
      <c r="D21" s="13" t="s">
        <v>59</v>
      </c>
      <c r="E21" s="25" t="s">
        <v>58</v>
      </c>
      <c r="AY21" s="3">
        <v>0.23</v>
      </c>
      <c r="AZ21" t="s">
        <v>66</v>
      </c>
    </row>
    <row r="22" spans="1:52" x14ac:dyDescent="0.25">
      <c r="A22" s="11"/>
      <c r="C22" s="62"/>
      <c r="D22" s="25">
        <f>D20-D17</f>
        <v>0.34650809511719727</v>
      </c>
      <c r="E22" s="25">
        <f>D20+D17</f>
        <v>0.6868838205242791</v>
      </c>
      <c r="AY22" s="3">
        <v>0.24</v>
      </c>
      <c r="AZ22" t="s">
        <v>66</v>
      </c>
    </row>
    <row r="23" spans="1:52" ht="30" x14ac:dyDescent="0.25">
      <c r="A23" s="11"/>
      <c r="C23" s="62"/>
      <c r="D23" s="27" t="str">
        <f>IF(D22&gt;0,(VLOOKUP(D22,AY1:AZ99,2)),"No Agreement")</f>
        <v>Fair Agreement</v>
      </c>
      <c r="E23" s="27" t="str">
        <f>IF(E22&gt;0,(VLOOKUP(E22,AY1:AZ99,2)),"No Agreement")</f>
        <v>Substantial Agreement</v>
      </c>
      <c r="AY23" s="3">
        <v>0.25</v>
      </c>
      <c r="AZ23" t="s">
        <v>66</v>
      </c>
    </row>
    <row r="24" spans="1:52" x14ac:dyDescent="0.25">
      <c r="AY24" s="3">
        <v>0.26</v>
      </c>
      <c r="AZ24" t="s">
        <v>66</v>
      </c>
    </row>
    <row r="25" spans="1:52" x14ac:dyDescent="0.25">
      <c r="AY25" s="3">
        <v>0.27</v>
      </c>
      <c r="AZ25" t="s">
        <v>66</v>
      </c>
    </row>
    <row r="26" spans="1:52" x14ac:dyDescent="0.25">
      <c r="AY26" s="3">
        <v>0.28000000000000003</v>
      </c>
      <c r="AZ26" t="s">
        <v>66</v>
      </c>
    </row>
    <row r="27" spans="1:52" x14ac:dyDescent="0.25">
      <c r="AY27" s="3">
        <v>0.28999999999999998</v>
      </c>
      <c r="AZ27" t="s">
        <v>66</v>
      </c>
    </row>
    <row r="28" spans="1:52" x14ac:dyDescent="0.25">
      <c r="AY28" s="3">
        <v>0.3</v>
      </c>
      <c r="AZ28" t="s">
        <v>66</v>
      </c>
    </row>
    <row r="29" spans="1:52" x14ac:dyDescent="0.25">
      <c r="AY29" s="3">
        <v>0.31</v>
      </c>
      <c r="AZ29" t="s">
        <v>66</v>
      </c>
    </row>
    <row r="30" spans="1:52" x14ac:dyDescent="0.25">
      <c r="AY30" s="3">
        <v>0.32</v>
      </c>
      <c r="AZ30" t="s">
        <v>66</v>
      </c>
    </row>
    <row r="31" spans="1:52" x14ac:dyDescent="0.25">
      <c r="AY31" s="3">
        <v>0.33</v>
      </c>
      <c r="AZ31" t="s">
        <v>66</v>
      </c>
    </row>
    <row r="32" spans="1:52" x14ac:dyDescent="0.25">
      <c r="AY32" s="3">
        <v>0.34</v>
      </c>
      <c r="AZ32" t="s">
        <v>66</v>
      </c>
    </row>
    <row r="33" spans="51:52" x14ac:dyDescent="0.25">
      <c r="AY33" s="3">
        <v>0.35</v>
      </c>
      <c r="AZ33" t="s">
        <v>66</v>
      </c>
    </row>
    <row r="34" spans="51:52" x14ac:dyDescent="0.25">
      <c r="AY34" s="3">
        <v>0.36</v>
      </c>
      <c r="AZ34" t="s">
        <v>66</v>
      </c>
    </row>
    <row r="35" spans="51:52" x14ac:dyDescent="0.25">
      <c r="AY35" s="3">
        <v>0.37</v>
      </c>
      <c r="AZ35" t="s">
        <v>66</v>
      </c>
    </row>
    <row r="36" spans="51:52" x14ac:dyDescent="0.25">
      <c r="AY36" s="3">
        <v>0.38</v>
      </c>
      <c r="AZ36" t="s">
        <v>66</v>
      </c>
    </row>
    <row r="37" spans="51:52" x14ac:dyDescent="0.25">
      <c r="AY37" s="3">
        <v>0.39</v>
      </c>
      <c r="AZ37" t="s">
        <v>66</v>
      </c>
    </row>
    <row r="38" spans="51:52" x14ac:dyDescent="0.25">
      <c r="AY38" s="3">
        <v>0.4</v>
      </c>
      <c r="AZ38" t="s">
        <v>66</v>
      </c>
    </row>
    <row r="39" spans="51:52" x14ac:dyDescent="0.25">
      <c r="AY39" s="3">
        <v>0.41</v>
      </c>
      <c r="AZ39" t="s">
        <v>67</v>
      </c>
    </row>
    <row r="40" spans="51:52" x14ac:dyDescent="0.25">
      <c r="AY40" s="3">
        <v>0.42</v>
      </c>
      <c r="AZ40" t="s">
        <v>67</v>
      </c>
    </row>
    <row r="41" spans="51:52" x14ac:dyDescent="0.25">
      <c r="AY41" s="3">
        <v>0.43</v>
      </c>
      <c r="AZ41" t="s">
        <v>67</v>
      </c>
    </row>
    <row r="42" spans="51:52" x14ac:dyDescent="0.25">
      <c r="AY42" s="3">
        <v>0.44</v>
      </c>
      <c r="AZ42" t="s">
        <v>67</v>
      </c>
    </row>
    <row r="43" spans="51:52" x14ac:dyDescent="0.25">
      <c r="AY43" s="3">
        <v>0.45</v>
      </c>
      <c r="AZ43" t="s">
        <v>67</v>
      </c>
    </row>
    <row r="44" spans="51:52" x14ac:dyDescent="0.25">
      <c r="AY44" s="3">
        <v>0.46</v>
      </c>
      <c r="AZ44" t="s">
        <v>67</v>
      </c>
    </row>
    <row r="45" spans="51:52" x14ac:dyDescent="0.25">
      <c r="AY45" s="3">
        <v>0.47</v>
      </c>
      <c r="AZ45" t="s">
        <v>67</v>
      </c>
    </row>
    <row r="46" spans="51:52" x14ac:dyDescent="0.25">
      <c r="AY46" s="3">
        <v>0.48</v>
      </c>
      <c r="AZ46" t="s">
        <v>67</v>
      </c>
    </row>
    <row r="47" spans="51:52" x14ac:dyDescent="0.25">
      <c r="AY47" s="3">
        <v>0.49</v>
      </c>
      <c r="AZ47" t="s">
        <v>67</v>
      </c>
    </row>
    <row r="48" spans="51:52" x14ac:dyDescent="0.25">
      <c r="AY48" s="3">
        <v>0.5</v>
      </c>
      <c r="AZ48" t="s">
        <v>67</v>
      </c>
    </row>
    <row r="49" spans="51:52" x14ac:dyDescent="0.25">
      <c r="AY49" s="3">
        <v>0.51</v>
      </c>
      <c r="AZ49" t="s">
        <v>67</v>
      </c>
    </row>
    <row r="50" spans="51:52" x14ac:dyDescent="0.25">
      <c r="AY50" s="3">
        <v>0.52</v>
      </c>
      <c r="AZ50" t="s">
        <v>67</v>
      </c>
    </row>
    <row r="51" spans="51:52" x14ac:dyDescent="0.25">
      <c r="AY51" s="3">
        <v>0.53</v>
      </c>
      <c r="AZ51" t="s">
        <v>67</v>
      </c>
    </row>
    <row r="52" spans="51:52" x14ac:dyDescent="0.25">
      <c r="AY52" s="3">
        <v>0.54</v>
      </c>
      <c r="AZ52" t="s">
        <v>67</v>
      </c>
    </row>
    <row r="53" spans="51:52" x14ac:dyDescent="0.25">
      <c r="AY53" s="3">
        <v>0.55000000000000004</v>
      </c>
      <c r="AZ53" t="s">
        <v>67</v>
      </c>
    </row>
    <row r="54" spans="51:52" x14ac:dyDescent="0.25">
      <c r="AY54" s="3">
        <v>0.56000000000000005</v>
      </c>
      <c r="AZ54" t="s">
        <v>67</v>
      </c>
    </row>
    <row r="55" spans="51:52" x14ac:dyDescent="0.25">
      <c r="AY55" s="3">
        <v>0.56999999999999995</v>
      </c>
      <c r="AZ55" t="s">
        <v>67</v>
      </c>
    </row>
    <row r="56" spans="51:52" x14ac:dyDescent="0.25">
      <c r="AY56" s="3">
        <v>0.57999999999999996</v>
      </c>
      <c r="AZ56" t="s">
        <v>67</v>
      </c>
    </row>
    <row r="57" spans="51:52" x14ac:dyDescent="0.25">
      <c r="AY57" s="3">
        <v>0.59</v>
      </c>
      <c r="AZ57" t="s">
        <v>67</v>
      </c>
    </row>
    <row r="58" spans="51:52" x14ac:dyDescent="0.25">
      <c r="AY58" s="3">
        <v>0.6</v>
      </c>
      <c r="AZ58" t="s">
        <v>67</v>
      </c>
    </row>
    <row r="59" spans="51:52" x14ac:dyDescent="0.25">
      <c r="AY59" s="3">
        <v>0.61</v>
      </c>
      <c r="AZ59" t="s">
        <v>68</v>
      </c>
    </row>
    <row r="60" spans="51:52" x14ac:dyDescent="0.25">
      <c r="AY60" s="3">
        <v>0.62</v>
      </c>
      <c r="AZ60" t="s">
        <v>68</v>
      </c>
    </row>
    <row r="61" spans="51:52" x14ac:dyDescent="0.25">
      <c r="AY61" s="3">
        <v>0.63</v>
      </c>
      <c r="AZ61" t="s">
        <v>68</v>
      </c>
    </row>
    <row r="62" spans="51:52" x14ac:dyDescent="0.25">
      <c r="AY62" s="3">
        <v>0.64</v>
      </c>
      <c r="AZ62" t="s">
        <v>68</v>
      </c>
    </row>
    <row r="63" spans="51:52" x14ac:dyDescent="0.25">
      <c r="AY63" s="3">
        <v>0.65</v>
      </c>
      <c r="AZ63" t="s">
        <v>68</v>
      </c>
    </row>
    <row r="64" spans="51:52" x14ac:dyDescent="0.25">
      <c r="AY64" s="3">
        <v>0.66</v>
      </c>
      <c r="AZ64" t="s">
        <v>68</v>
      </c>
    </row>
    <row r="65" spans="51:52" x14ac:dyDescent="0.25">
      <c r="AY65" s="3">
        <v>0.67</v>
      </c>
      <c r="AZ65" t="s">
        <v>68</v>
      </c>
    </row>
    <row r="66" spans="51:52" x14ac:dyDescent="0.25">
      <c r="AY66" s="3">
        <v>0.68</v>
      </c>
      <c r="AZ66" t="s">
        <v>68</v>
      </c>
    </row>
    <row r="67" spans="51:52" x14ac:dyDescent="0.25">
      <c r="AY67" s="3">
        <v>0.69</v>
      </c>
      <c r="AZ67" t="s">
        <v>68</v>
      </c>
    </row>
    <row r="68" spans="51:52" x14ac:dyDescent="0.25">
      <c r="AY68" s="3">
        <v>0.7</v>
      </c>
      <c r="AZ68" t="s">
        <v>68</v>
      </c>
    </row>
    <row r="69" spans="51:52" x14ac:dyDescent="0.25">
      <c r="AY69" s="3">
        <v>0.71</v>
      </c>
      <c r="AZ69" t="s">
        <v>68</v>
      </c>
    </row>
    <row r="70" spans="51:52" x14ac:dyDescent="0.25">
      <c r="AY70" s="3">
        <v>0.72</v>
      </c>
      <c r="AZ70" t="s">
        <v>68</v>
      </c>
    </row>
    <row r="71" spans="51:52" x14ac:dyDescent="0.25">
      <c r="AY71" s="3">
        <v>0.73</v>
      </c>
      <c r="AZ71" t="s">
        <v>68</v>
      </c>
    </row>
    <row r="72" spans="51:52" x14ac:dyDescent="0.25">
      <c r="AY72" s="3">
        <v>0.74</v>
      </c>
      <c r="AZ72" t="s">
        <v>68</v>
      </c>
    </row>
    <row r="73" spans="51:52" x14ac:dyDescent="0.25">
      <c r="AY73" s="3">
        <v>0.75</v>
      </c>
      <c r="AZ73" t="s">
        <v>68</v>
      </c>
    </row>
    <row r="74" spans="51:52" x14ac:dyDescent="0.25">
      <c r="AY74" s="3">
        <v>0.76</v>
      </c>
      <c r="AZ74" t="s">
        <v>68</v>
      </c>
    </row>
    <row r="75" spans="51:52" x14ac:dyDescent="0.25">
      <c r="AY75" s="3">
        <v>0.77</v>
      </c>
      <c r="AZ75" t="s">
        <v>68</v>
      </c>
    </row>
    <row r="76" spans="51:52" x14ac:dyDescent="0.25">
      <c r="AY76" s="3">
        <v>0.78</v>
      </c>
      <c r="AZ76" t="s">
        <v>68</v>
      </c>
    </row>
    <row r="77" spans="51:52" x14ac:dyDescent="0.25">
      <c r="AY77" s="3">
        <v>0.79</v>
      </c>
      <c r="AZ77" t="s">
        <v>68</v>
      </c>
    </row>
    <row r="78" spans="51:52" x14ac:dyDescent="0.25">
      <c r="AY78" s="3">
        <v>0.8</v>
      </c>
      <c r="AZ78" t="s">
        <v>68</v>
      </c>
    </row>
    <row r="79" spans="51:52" x14ac:dyDescent="0.25">
      <c r="AY79" s="3">
        <v>0.81</v>
      </c>
      <c r="AZ79" t="s">
        <v>69</v>
      </c>
    </row>
    <row r="80" spans="51:52" x14ac:dyDescent="0.25">
      <c r="AY80" s="3">
        <v>0.82</v>
      </c>
      <c r="AZ80" t="s">
        <v>69</v>
      </c>
    </row>
    <row r="81" spans="51:52" x14ac:dyDescent="0.25">
      <c r="AY81" s="3">
        <v>0.83</v>
      </c>
      <c r="AZ81" t="s">
        <v>69</v>
      </c>
    </row>
    <row r="82" spans="51:52" x14ac:dyDescent="0.25">
      <c r="AY82" s="3">
        <v>0.84</v>
      </c>
      <c r="AZ82" t="s">
        <v>69</v>
      </c>
    </row>
    <row r="83" spans="51:52" x14ac:dyDescent="0.25">
      <c r="AY83" s="3">
        <v>0.85</v>
      </c>
      <c r="AZ83" t="s">
        <v>69</v>
      </c>
    </row>
    <row r="84" spans="51:52" x14ac:dyDescent="0.25">
      <c r="AY84" s="3">
        <v>0.86</v>
      </c>
      <c r="AZ84" t="s">
        <v>69</v>
      </c>
    </row>
    <row r="85" spans="51:52" x14ac:dyDescent="0.25">
      <c r="AY85" s="3">
        <v>0.87</v>
      </c>
      <c r="AZ85" t="s">
        <v>69</v>
      </c>
    </row>
    <row r="86" spans="51:52" x14ac:dyDescent="0.25">
      <c r="AY86" s="3">
        <v>0.88</v>
      </c>
      <c r="AZ86" t="s">
        <v>69</v>
      </c>
    </row>
    <row r="87" spans="51:52" x14ac:dyDescent="0.25">
      <c r="AY87" s="3">
        <v>0.89</v>
      </c>
      <c r="AZ87" t="s">
        <v>69</v>
      </c>
    </row>
    <row r="88" spans="51:52" x14ac:dyDescent="0.25">
      <c r="AY88" s="3">
        <v>0.9</v>
      </c>
      <c r="AZ88" t="s">
        <v>69</v>
      </c>
    </row>
    <row r="89" spans="51:52" x14ac:dyDescent="0.25">
      <c r="AY89" s="3">
        <v>0.91</v>
      </c>
      <c r="AZ89" t="s">
        <v>69</v>
      </c>
    </row>
    <row r="90" spans="51:52" x14ac:dyDescent="0.25">
      <c r="AY90" s="3">
        <v>0.92</v>
      </c>
      <c r="AZ90" t="s">
        <v>69</v>
      </c>
    </row>
    <row r="91" spans="51:52" x14ac:dyDescent="0.25">
      <c r="AY91" s="3">
        <v>0.93</v>
      </c>
      <c r="AZ91" t="s">
        <v>69</v>
      </c>
    </row>
    <row r="92" spans="51:52" x14ac:dyDescent="0.25">
      <c r="AY92" s="3">
        <v>0.94</v>
      </c>
      <c r="AZ92" t="s">
        <v>69</v>
      </c>
    </row>
    <row r="93" spans="51:52" x14ac:dyDescent="0.25">
      <c r="AY93" s="3">
        <v>0.95</v>
      </c>
      <c r="AZ93" t="s">
        <v>69</v>
      </c>
    </row>
    <row r="94" spans="51:52" x14ac:dyDescent="0.25">
      <c r="AY94" s="3">
        <v>0.96</v>
      </c>
      <c r="AZ94" t="s">
        <v>69</v>
      </c>
    </row>
    <row r="95" spans="51:52" x14ac:dyDescent="0.25">
      <c r="AY95" s="3">
        <v>0.97</v>
      </c>
      <c r="AZ95" t="s">
        <v>69</v>
      </c>
    </row>
    <row r="96" spans="51:52" x14ac:dyDescent="0.25">
      <c r="AY96" s="3">
        <v>0.98</v>
      </c>
      <c r="AZ96" t="s">
        <v>69</v>
      </c>
    </row>
    <row r="97" spans="51:52" x14ac:dyDescent="0.25">
      <c r="AY97" s="3">
        <v>0.99</v>
      </c>
      <c r="AZ97" t="s">
        <v>69</v>
      </c>
    </row>
    <row r="98" spans="51:52" x14ac:dyDescent="0.25">
      <c r="AY98" s="3">
        <v>1</v>
      </c>
      <c r="AZ98" t="s">
        <v>69</v>
      </c>
    </row>
  </sheetData>
  <sheetProtection algorithmName="SHA-512" hashValue="B/AzsrkNmAP47251PCyQ0ACXAKwcLv2IShNZcHa+0tboimfRVFTexDMfuGojjQdJ9cZpMC6Fd6QcUQiHMv0bgg==" saltValue="s2g9Js9U9hdVkmejJdBPcw==" spinCount="100000" sheet="1" objects="1" scenarios="1" selectLockedCells="1"/>
  <mergeCells count="6">
    <mergeCell ref="B3:C3"/>
    <mergeCell ref="B4:C4"/>
    <mergeCell ref="D1:E1"/>
    <mergeCell ref="C21:C23"/>
    <mergeCell ref="A20:C20"/>
    <mergeCell ref="E20:F20"/>
  </mergeCells>
  <conditionalFormatting sqref="D5:F6 E7:F8 E11:F11 E16 D18">
    <cfRule type="cellIs" dxfId="1" priority="1" operator="equal">
      <formula>0</formula>
    </cfRule>
  </conditionalFormatting>
  <conditionalFormatting sqref="F3:F4">
    <cfRule type="cellIs" dxfId="0" priority="6" operator="equal">
      <formula>0</formula>
    </cfRule>
  </conditionalFormatting>
  <dataValidations xWindow="31" yWindow="839" count="1">
    <dataValidation type="list" allowBlank="1" showInputMessage="1" showErrorMessage="1" promptTitle="Select %CI" prompt="Click on the Confidence Level required" sqref="C18" xr:uid="{E9766B80-D849-423B-A959-E0234D63239A}">
      <formula1>$BE$1:$BE$3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054C-C084-4018-AB27-A3C223460E46}">
  <dimension ref="A1:Q52"/>
  <sheetViews>
    <sheetView topLeftCell="A28" workbookViewId="0">
      <selection activeCell="H1" sqref="H1"/>
    </sheetView>
  </sheetViews>
  <sheetFormatPr defaultRowHeight="15" x14ac:dyDescent="0.25"/>
  <cols>
    <col min="4" max="4" width="14.85546875" style="33" customWidth="1"/>
    <col min="5" max="5" width="12.42578125" style="33" customWidth="1"/>
    <col min="6" max="7" width="15" customWidth="1"/>
    <col min="8" max="8" width="15.85546875" customWidth="1"/>
    <col min="9" max="9" width="15.28515625" customWidth="1"/>
    <col min="10" max="10" width="15" customWidth="1"/>
    <col min="11" max="11" width="15.28515625" customWidth="1"/>
    <col min="12" max="13" width="17" customWidth="1"/>
    <col min="14" max="14" width="18.85546875" customWidth="1"/>
    <col min="15" max="15" width="17.7109375" customWidth="1"/>
    <col min="16" max="16" width="16.140625" customWidth="1"/>
    <col min="17" max="17" width="17" customWidth="1"/>
  </cols>
  <sheetData>
    <row r="1" spans="1:17" s="19" customFormat="1" x14ac:dyDescent="0.25">
      <c r="A1" s="18" t="s">
        <v>37</v>
      </c>
      <c r="B1" s="18" t="s">
        <v>38</v>
      </c>
      <c r="C1" s="18" t="s">
        <v>39</v>
      </c>
      <c r="D1" s="37" t="s">
        <v>40</v>
      </c>
      <c r="E1" s="37" t="s">
        <v>41</v>
      </c>
      <c r="F1" s="20" t="s">
        <v>42</v>
      </c>
      <c r="G1" s="20" t="s">
        <v>43</v>
      </c>
      <c r="H1" s="20" t="s">
        <v>44</v>
      </c>
      <c r="I1" s="20" t="s">
        <v>45</v>
      </c>
      <c r="J1" s="20" t="s">
        <v>46</v>
      </c>
      <c r="K1" s="20" t="s">
        <v>47</v>
      </c>
      <c r="L1" s="20" t="s">
        <v>48</v>
      </c>
      <c r="M1" s="20" t="s">
        <v>49</v>
      </c>
      <c r="N1" s="20" t="s">
        <v>50</v>
      </c>
      <c r="O1" s="20" t="s">
        <v>51</v>
      </c>
      <c r="P1" s="20" t="s">
        <v>52</v>
      </c>
      <c r="Q1" s="20" t="s">
        <v>53</v>
      </c>
    </row>
    <row r="2" spans="1:17" s="17" customFormat="1" x14ac:dyDescent="0.25">
      <c r="A2" s="16">
        <v>1</v>
      </c>
      <c r="B2" s="16">
        <v>1</v>
      </c>
      <c r="C2" s="16">
        <v>62</v>
      </c>
      <c r="D2" s="32">
        <v>0</v>
      </c>
      <c r="E2" s="32">
        <v>0</v>
      </c>
      <c r="F2" s="21">
        <v>0</v>
      </c>
      <c r="G2" s="21">
        <v>0</v>
      </c>
      <c r="H2" s="21">
        <v>0</v>
      </c>
      <c r="I2" s="21">
        <v>0</v>
      </c>
      <c r="J2" s="21">
        <v>1</v>
      </c>
      <c r="K2" s="21">
        <v>1</v>
      </c>
      <c r="L2" s="21">
        <v>1</v>
      </c>
      <c r="M2" s="21">
        <v>1</v>
      </c>
      <c r="N2" s="21">
        <v>1</v>
      </c>
      <c r="O2" s="21">
        <v>1</v>
      </c>
      <c r="P2" s="21">
        <v>0</v>
      </c>
      <c r="Q2" s="21">
        <v>0</v>
      </c>
    </row>
    <row r="3" spans="1:17" s="17" customFormat="1" x14ac:dyDescent="0.25">
      <c r="A3" s="16">
        <v>2</v>
      </c>
      <c r="B3" s="16">
        <v>0</v>
      </c>
      <c r="C3" s="16">
        <v>21</v>
      </c>
      <c r="D3" s="32">
        <v>0</v>
      </c>
      <c r="E3" s="32">
        <v>0</v>
      </c>
      <c r="F3" s="21">
        <v>0</v>
      </c>
      <c r="G3" s="21">
        <v>0</v>
      </c>
      <c r="H3" s="21">
        <v>0</v>
      </c>
      <c r="I3" s="21">
        <v>0</v>
      </c>
      <c r="J3" s="21">
        <v>1</v>
      </c>
      <c r="K3" s="21">
        <v>1</v>
      </c>
      <c r="L3" s="21">
        <v>0</v>
      </c>
      <c r="M3" s="21">
        <v>1</v>
      </c>
      <c r="N3" s="21">
        <v>0</v>
      </c>
      <c r="O3" s="21">
        <v>0</v>
      </c>
      <c r="P3" s="21">
        <v>0</v>
      </c>
      <c r="Q3" s="21">
        <v>0</v>
      </c>
    </row>
    <row r="4" spans="1:17" s="17" customFormat="1" x14ac:dyDescent="0.25">
      <c r="A4" s="16">
        <v>3</v>
      </c>
      <c r="B4" s="16">
        <v>0</v>
      </c>
      <c r="C4" s="16">
        <v>35</v>
      </c>
      <c r="D4" s="32">
        <v>0</v>
      </c>
      <c r="E4" s="32">
        <v>0</v>
      </c>
      <c r="F4" s="21">
        <v>1</v>
      </c>
      <c r="G4" s="21">
        <v>0</v>
      </c>
      <c r="H4" s="21">
        <v>1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1</v>
      </c>
      <c r="Q4" s="21">
        <v>0</v>
      </c>
    </row>
    <row r="5" spans="1:17" s="17" customFormat="1" x14ac:dyDescent="0.25">
      <c r="A5" s="16">
        <v>4</v>
      </c>
      <c r="B5" s="16">
        <v>0</v>
      </c>
      <c r="C5" s="16">
        <v>48</v>
      </c>
      <c r="D5" s="32">
        <v>0</v>
      </c>
      <c r="E5" s="32">
        <v>0</v>
      </c>
      <c r="F5" s="21">
        <v>0</v>
      </c>
      <c r="G5" s="21">
        <v>0</v>
      </c>
      <c r="H5" s="21">
        <v>0</v>
      </c>
      <c r="I5" s="21">
        <v>0</v>
      </c>
      <c r="J5" s="21">
        <v>1</v>
      </c>
      <c r="K5" s="21">
        <v>1</v>
      </c>
      <c r="L5" s="21">
        <v>1</v>
      </c>
      <c r="M5" s="21">
        <v>1</v>
      </c>
      <c r="N5" s="21">
        <v>0</v>
      </c>
      <c r="O5" s="21">
        <v>0</v>
      </c>
      <c r="P5" s="21">
        <v>0</v>
      </c>
      <c r="Q5" s="21">
        <v>0</v>
      </c>
    </row>
    <row r="6" spans="1:17" s="17" customFormat="1" x14ac:dyDescent="0.25">
      <c r="A6" s="16">
        <v>5</v>
      </c>
      <c r="B6" s="16">
        <v>0</v>
      </c>
      <c r="C6" s="16">
        <v>40</v>
      </c>
      <c r="D6" s="32">
        <v>0</v>
      </c>
      <c r="E6" s="3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s="17" customFormat="1" x14ac:dyDescent="0.25">
      <c r="A7" s="16">
        <v>6</v>
      </c>
      <c r="B7" s="16">
        <v>0</v>
      </c>
      <c r="C7" s="16">
        <v>30</v>
      </c>
      <c r="D7" s="32">
        <v>0</v>
      </c>
      <c r="E7" s="32">
        <v>0</v>
      </c>
      <c r="F7" s="21">
        <v>0</v>
      </c>
      <c r="G7" s="21">
        <v>0</v>
      </c>
      <c r="H7" s="21">
        <v>1</v>
      </c>
      <c r="I7" s="21">
        <v>1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</row>
    <row r="8" spans="1:17" s="17" customFormat="1" x14ac:dyDescent="0.25">
      <c r="A8" s="16">
        <v>7</v>
      </c>
      <c r="B8" s="16">
        <v>0</v>
      </c>
      <c r="C8" s="16">
        <v>24</v>
      </c>
      <c r="D8" s="32">
        <v>0</v>
      </c>
      <c r="E8" s="32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1:17" s="17" customFormat="1" x14ac:dyDescent="0.25">
      <c r="A9" s="16">
        <v>8</v>
      </c>
      <c r="B9" s="16">
        <v>1</v>
      </c>
      <c r="C9" s="16">
        <v>24</v>
      </c>
      <c r="D9" s="32">
        <v>0</v>
      </c>
      <c r="E9" s="32">
        <v>0</v>
      </c>
      <c r="F9" s="21">
        <v>0</v>
      </c>
      <c r="G9" s="21">
        <v>0</v>
      </c>
      <c r="H9" s="21">
        <v>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s="17" customFormat="1" x14ac:dyDescent="0.25">
      <c r="A10" s="16">
        <v>9</v>
      </c>
      <c r="B10" s="16">
        <v>1</v>
      </c>
      <c r="C10" s="16">
        <v>22</v>
      </c>
      <c r="D10" s="32">
        <v>1</v>
      </c>
      <c r="E10" s="32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0</v>
      </c>
      <c r="Q10" s="21">
        <v>1</v>
      </c>
    </row>
    <row r="11" spans="1:17" s="17" customFormat="1" x14ac:dyDescent="0.25">
      <c r="A11" s="16">
        <v>10</v>
      </c>
      <c r="B11" s="16">
        <v>1</v>
      </c>
      <c r="C11" s="16">
        <v>34</v>
      </c>
      <c r="D11" s="32">
        <v>0</v>
      </c>
      <c r="E11" s="3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0</v>
      </c>
    </row>
    <row r="12" spans="1:17" s="17" customFormat="1" x14ac:dyDescent="0.25">
      <c r="A12" s="16">
        <v>11</v>
      </c>
      <c r="B12" s="16">
        <v>0</v>
      </c>
      <c r="C12" s="16">
        <v>64</v>
      </c>
      <c r="D12" s="32">
        <v>0</v>
      </c>
      <c r="E12" s="32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spans="1:17" s="17" customFormat="1" x14ac:dyDescent="0.25">
      <c r="A13" s="16">
        <v>12</v>
      </c>
      <c r="B13" s="16">
        <v>1</v>
      </c>
      <c r="C13" s="16">
        <v>36</v>
      </c>
      <c r="D13" s="32">
        <v>0</v>
      </c>
      <c r="E13" s="3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1:17" s="17" customFormat="1" x14ac:dyDescent="0.25">
      <c r="A14" s="16">
        <v>13</v>
      </c>
      <c r="B14" s="16">
        <v>0</v>
      </c>
      <c r="C14" s="16">
        <v>29</v>
      </c>
      <c r="D14" s="32">
        <v>0</v>
      </c>
      <c r="E14" s="3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s="17" customFormat="1" x14ac:dyDescent="0.25">
      <c r="A15" s="16">
        <v>14</v>
      </c>
      <c r="B15" s="16">
        <v>0</v>
      </c>
      <c r="C15" s="16">
        <v>21</v>
      </c>
      <c r="D15" s="32">
        <v>1</v>
      </c>
      <c r="E15" s="32">
        <v>1</v>
      </c>
      <c r="F15" s="21">
        <v>1</v>
      </c>
      <c r="G15" s="21">
        <v>0</v>
      </c>
      <c r="H15" s="21">
        <v>1</v>
      </c>
      <c r="I15" s="21">
        <v>1</v>
      </c>
      <c r="J15" s="21">
        <v>1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1</v>
      </c>
    </row>
    <row r="16" spans="1:17" s="17" customFormat="1" x14ac:dyDescent="0.25">
      <c r="A16" s="16">
        <v>15</v>
      </c>
      <c r="B16" s="16">
        <v>0</v>
      </c>
      <c r="C16" s="16">
        <v>25</v>
      </c>
      <c r="D16" s="32">
        <v>0</v>
      </c>
      <c r="E16" s="32">
        <v>0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1</v>
      </c>
    </row>
    <row r="17" spans="1:17" s="17" customFormat="1" x14ac:dyDescent="0.25">
      <c r="A17" s="16">
        <v>16</v>
      </c>
      <c r="B17" s="16">
        <v>1</v>
      </c>
      <c r="C17" s="16">
        <v>49</v>
      </c>
      <c r="D17" s="32">
        <v>0</v>
      </c>
      <c r="E17" s="32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</row>
    <row r="18" spans="1:17" s="17" customFormat="1" x14ac:dyDescent="0.25">
      <c r="A18" s="16">
        <v>17</v>
      </c>
      <c r="B18" s="16">
        <v>1</v>
      </c>
      <c r="C18" s="16">
        <v>28</v>
      </c>
      <c r="D18" s="32">
        <v>1</v>
      </c>
      <c r="E18" s="32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0</v>
      </c>
      <c r="M18" s="21">
        <v>1</v>
      </c>
      <c r="N18" s="21">
        <v>0</v>
      </c>
      <c r="O18" s="21">
        <v>0</v>
      </c>
      <c r="P18" s="21">
        <v>1</v>
      </c>
      <c r="Q18" s="21">
        <v>1</v>
      </c>
    </row>
    <row r="19" spans="1:17" s="17" customFormat="1" x14ac:dyDescent="0.25">
      <c r="A19" s="16">
        <v>18</v>
      </c>
      <c r="B19" s="16">
        <v>0</v>
      </c>
      <c r="C19" s="16">
        <v>54</v>
      </c>
      <c r="D19" s="32">
        <v>0</v>
      </c>
      <c r="E19" s="32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1:17" s="17" customFormat="1" x14ac:dyDescent="0.25">
      <c r="A20" s="16">
        <v>19</v>
      </c>
      <c r="B20" s="16">
        <v>1</v>
      </c>
      <c r="C20" s="16">
        <v>31</v>
      </c>
      <c r="D20" s="32">
        <v>1</v>
      </c>
      <c r="E20" s="32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</row>
    <row r="21" spans="1:17" s="17" customFormat="1" x14ac:dyDescent="0.25">
      <c r="A21" s="16">
        <v>20</v>
      </c>
      <c r="B21" s="16">
        <v>1</v>
      </c>
      <c r="C21" s="16">
        <v>49</v>
      </c>
      <c r="D21" s="32">
        <v>0</v>
      </c>
      <c r="E21" s="3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</v>
      </c>
      <c r="O21" s="21">
        <v>1</v>
      </c>
      <c r="P21" s="21">
        <v>0</v>
      </c>
      <c r="Q21" s="21">
        <v>0</v>
      </c>
    </row>
    <row r="22" spans="1:17" s="17" customFormat="1" x14ac:dyDescent="0.25">
      <c r="A22" s="16">
        <v>21</v>
      </c>
      <c r="B22" s="16">
        <v>1</v>
      </c>
      <c r="C22" s="16">
        <v>57</v>
      </c>
      <c r="D22" s="32">
        <v>0</v>
      </c>
      <c r="E22" s="32">
        <v>0</v>
      </c>
      <c r="F22" s="21">
        <v>0</v>
      </c>
      <c r="G22" s="21">
        <v>0</v>
      </c>
      <c r="H22" s="21">
        <v>0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0</v>
      </c>
      <c r="O22" s="21">
        <v>0</v>
      </c>
      <c r="P22" s="21">
        <v>0</v>
      </c>
      <c r="Q22" s="21">
        <v>0</v>
      </c>
    </row>
    <row r="23" spans="1:17" s="17" customFormat="1" x14ac:dyDescent="0.25">
      <c r="A23" s="16">
        <v>22</v>
      </c>
      <c r="B23" s="16">
        <v>1</v>
      </c>
      <c r="C23" s="16">
        <v>49</v>
      </c>
      <c r="D23" s="32">
        <v>1</v>
      </c>
      <c r="E23" s="32">
        <v>1</v>
      </c>
      <c r="F23" s="21">
        <v>0</v>
      </c>
      <c r="G23" s="21">
        <v>0</v>
      </c>
      <c r="H23" s="21">
        <v>1</v>
      </c>
      <c r="I23" s="21">
        <v>1</v>
      </c>
      <c r="J23" s="21">
        <v>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0</v>
      </c>
    </row>
    <row r="24" spans="1:17" s="17" customFormat="1" x14ac:dyDescent="0.25">
      <c r="A24" s="16">
        <v>23</v>
      </c>
      <c r="B24" s="16">
        <v>0</v>
      </c>
      <c r="C24" s="16">
        <v>52</v>
      </c>
      <c r="D24" s="32">
        <v>0</v>
      </c>
      <c r="E24" s="32">
        <v>0</v>
      </c>
      <c r="F24" s="21">
        <v>1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</row>
    <row r="25" spans="1:17" s="17" customFormat="1" x14ac:dyDescent="0.25">
      <c r="A25" s="16">
        <v>24</v>
      </c>
      <c r="B25" s="16">
        <v>1</v>
      </c>
      <c r="C25" s="16">
        <v>44</v>
      </c>
      <c r="D25" s="32">
        <v>0</v>
      </c>
      <c r="E25" s="32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21">
        <v>1</v>
      </c>
      <c r="Q25" s="21">
        <v>0</v>
      </c>
    </row>
    <row r="26" spans="1:17" s="36" customFormat="1" x14ac:dyDescent="0.25">
      <c r="A26" s="34">
        <v>25</v>
      </c>
      <c r="B26" s="34">
        <v>1</v>
      </c>
      <c r="C26" s="34">
        <v>30</v>
      </c>
      <c r="D26" s="35">
        <v>1</v>
      </c>
      <c r="E26" s="35">
        <v>0</v>
      </c>
      <c r="F26" s="35">
        <v>0</v>
      </c>
      <c r="G26" s="35">
        <v>0</v>
      </c>
      <c r="H26" s="35">
        <v>1</v>
      </c>
      <c r="I26" s="35">
        <v>1</v>
      </c>
      <c r="J26" s="35">
        <v>0</v>
      </c>
      <c r="K26" s="35">
        <v>0</v>
      </c>
      <c r="L26" s="35">
        <v>0</v>
      </c>
      <c r="M26" s="35">
        <v>1</v>
      </c>
      <c r="N26" s="35">
        <v>0</v>
      </c>
      <c r="O26" s="35">
        <v>1</v>
      </c>
      <c r="P26" s="35">
        <v>0</v>
      </c>
      <c r="Q26" s="35">
        <v>0</v>
      </c>
    </row>
    <row r="27" spans="1:17" s="17" customFormat="1" x14ac:dyDescent="0.25">
      <c r="A27" s="16">
        <v>26</v>
      </c>
      <c r="B27" s="16">
        <v>1</v>
      </c>
      <c r="C27" s="16">
        <v>24</v>
      </c>
      <c r="D27" s="32">
        <v>0</v>
      </c>
      <c r="E27" s="32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</row>
    <row r="28" spans="1:17" s="36" customFormat="1" x14ac:dyDescent="0.25">
      <c r="A28" s="34">
        <v>27</v>
      </c>
      <c r="B28" s="34">
        <v>1</v>
      </c>
      <c r="C28" s="34">
        <v>30</v>
      </c>
      <c r="D28" s="35">
        <v>1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5">
        <v>1</v>
      </c>
      <c r="M28" s="35">
        <v>1</v>
      </c>
      <c r="N28" s="35">
        <v>1</v>
      </c>
      <c r="O28" s="35">
        <v>0</v>
      </c>
      <c r="P28" s="35">
        <v>0</v>
      </c>
      <c r="Q28" s="35">
        <v>1</v>
      </c>
    </row>
    <row r="29" spans="1:17" s="17" customFormat="1" x14ac:dyDescent="0.25">
      <c r="A29" s="16">
        <v>28</v>
      </c>
      <c r="B29" s="16">
        <v>1</v>
      </c>
      <c r="C29" s="16">
        <v>44</v>
      </c>
      <c r="D29" s="32">
        <v>1</v>
      </c>
      <c r="E29" s="32">
        <v>1</v>
      </c>
      <c r="F29" s="21">
        <v>1</v>
      </c>
      <c r="G29" s="21">
        <v>1</v>
      </c>
      <c r="H29" s="21">
        <v>0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0</v>
      </c>
      <c r="O29" s="21">
        <v>0</v>
      </c>
      <c r="P29" s="21">
        <v>1</v>
      </c>
      <c r="Q29" s="21">
        <v>1</v>
      </c>
    </row>
    <row r="30" spans="1:17" s="17" customFormat="1" x14ac:dyDescent="0.25">
      <c r="A30" s="16">
        <v>29</v>
      </c>
      <c r="B30" s="16">
        <v>0</v>
      </c>
      <c r="C30" s="16">
        <v>22</v>
      </c>
      <c r="D30" s="32">
        <v>0</v>
      </c>
      <c r="E30" s="3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1:17" s="17" customFormat="1" x14ac:dyDescent="0.25">
      <c r="A31" s="16">
        <v>30</v>
      </c>
      <c r="B31" s="16">
        <v>0</v>
      </c>
      <c r="C31" s="16">
        <v>27</v>
      </c>
      <c r="D31" s="32">
        <v>0</v>
      </c>
      <c r="E31" s="32">
        <v>0</v>
      </c>
      <c r="F31" s="21">
        <v>0</v>
      </c>
      <c r="G31" s="21">
        <v>0</v>
      </c>
      <c r="H31" s="21">
        <v>0</v>
      </c>
      <c r="I31" s="21">
        <v>1</v>
      </c>
      <c r="J31" s="21">
        <v>1</v>
      </c>
      <c r="K31" s="21">
        <v>1</v>
      </c>
      <c r="L31" s="21">
        <v>1</v>
      </c>
      <c r="M31" s="21">
        <v>0</v>
      </c>
      <c r="N31" s="21">
        <v>0</v>
      </c>
      <c r="O31" s="21">
        <v>0</v>
      </c>
      <c r="P31" s="21">
        <v>0</v>
      </c>
      <c r="Q31" s="21">
        <v>1</v>
      </c>
    </row>
    <row r="32" spans="1:17" s="17" customFormat="1" x14ac:dyDescent="0.25">
      <c r="A32" s="16">
        <v>31</v>
      </c>
      <c r="B32" s="16">
        <v>0</v>
      </c>
      <c r="C32" s="16">
        <v>47</v>
      </c>
      <c r="D32" s="32">
        <v>0</v>
      </c>
      <c r="E32" s="32">
        <v>0</v>
      </c>
      <c r="F32" s="21">
        <v>1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1">
        <v>1</v>
      </c>
      <c r="M32" s="21">
        <v>1</v>
      </c>
      <c r="N32" s="21">
        <v>0</v>
      </c>
      <c r="O32" s="21">
        <v>0</v>
      </c>
      <c r="P32" s="21">
        <v>1</v>
      </c>
      <c r="Q32" s="21">
        <v>1</v>
      </c>
    </row>
    <row r="33" spans="1:17" s="17" customFormat="1" x14ac:dyDescent="0.25">
      <c r="A33" s="16">
        <v>32</v>
      </c>
      <c r="B33" s="16">
        <v>1</v>
      </c>
      <c r="C33" s="16">
        <v>60</v>
      </c>
      <c r="D33" s="32">
        <v>0</v>
      </c>
      <c r="E33" s="32">
        <v>0</v>
      </c>
      <c r="F33" s="21">
        <v>0</v>
      </c>
      <c r="G33" s="21">
        <v>0</v>
      </c>
      <c r="H33" s="21">
        <v>1</v>
      </c>
      <c r="I33" s="21">
        <v>0</v>
      </c>
      <c r="J33" s="21">
        <v>1</v>
      </c>
      <c r="K33" s="21">
        <v>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1:17" s="17" customFormat="1" x14ac:dyDescent="0.25">
      <c r="A34" s="16">
        <v>33</v>
      </c>
      <c r="B34" s="16">
        <v>0</v>
      </c>
      <c r="C34" s="16">
        <v>45</v>
      </c>
      <c r="D34" s="32">
        <v>0</v>
      </c>
      <c r="E34" s="32">
        <v>0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1</v>
      </c>
      <c r="N34" s="21">
        <v>0</v>
      </c>
      <c r="O34" s="21">
        <v>0</v>
      </c>
      <c r="P34" s="21">
        <v>0</v>
      </c>
      <c r="Q34" s="21">
        <v>0</v>
      </c>
    </row>
    <row r="35" spans="1:17" s="17" customFormat="1" x14ac:dyDescent="0.25">
      <c r="A35" s="16">
        <v>34</v>
      </c>
      <c r="B35" s="16">
        <v>1</v>
      </c>
      <c r="C35" s="16">
        <v>60</v>
      </c>
      <c r="D35" s="32">
        <v>0</v>
      </c>
      <c r="E35" s="32">
        <v>0</v>
      </c>
      <c r="F35" s="21">
        <v>1</v>
      </c>
      <c r="G35" s="21">
        <v>1</v>
      </c>
      <c r="H35" s="21">
        <v>1</v>
      </c>
      <c r="I35" s="21">
        <v>0</v>
      </c>
      <c r="J35" s="21">
        <v>1</v>
      </c>
      <c r="K35" s="21">
        <v>1</v>
      </c>
      <c r="L35" s="21">
        <v>0</v>
      </c>
      <c r="M35" s="21">
        <v>0</v>
      </c>
      <c r="N35" s="21">
        <v>1</v>
      </c>
      <c r="O35" s="21">
        <v>1</v>
      </c>
      <c r="P35" s="21">
        <v>0</v>
      </c>
      <c r="Q35" s="21">
        <v>0</v>
      </c>
    </row>
    <row r="36" spans="1:17" s="17" customFormat="1" x14ac:dyDescent="0.25">
      <c r="A36" s="16">
        <v>35</v>
      </c>
      <c r="B36" s="16">
        <v>0</v>
      </c>
      <c r="C36" s="16">
        <v>38</v>
      </c>
      <c r="D36" s="32">
        <v>0</v>
      </c>
      <c r="E36" s="32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1:17" s="17" customFormat="1" x14ac:dyDescent="0.25">
      <c r="A37" s="16">
        <v>36</v>
      </c>
      <c r="B37" s="16">
        <v>0</v>
      </c>
      <c r="C37" s="16">
        <v>30</v>
      </c>
      <c r="D37" s="32">
        <v>0</v>
      </c>
      <c r="E37" s="32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1:17" s="17" customFormat="1" x14ac:dyDescent="0.25">
      <c r="A38" s="16">
        <v>37</v>
      </c>
      <c r="B38" s="16">
        <v>1</v>
      </c>
      <c r="C38" s="16">
        <v>40</v>
      </c>
      <c r="D38" s="32">
        <v>0</v>
      </c>
      <c r="E38" s="32">
        <v>0</v>
      </c>
      <c r="F38" s="21">
        <v>1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1:17" s="17" customFormat="1" x14ac:dyDescent="0.25">
      <c r="A39" s="16">
        <v>38</v>
      </c>
      <c r="B39" s="16">
        <v>1</v>
      </c>
      <c r="C39" s="16">
        <v>37</v>
      </c>
      <c r="D39" s="32">
        <v>0</v>
      </c>
      <c r="E39" s="32">
        <v>0</v>
      </c>
      <c r="F39" s="21">
        <v>0</v>
      </c>
      <c r="G39" s="21">
        <v>0</v>
      </c>
      <c r="H39" s="21">
        <v>1</v>
      </c>
      <c r="I39" s="21">
        <v>1</v>
      </c>
      <c r="J39" s="21">
        <v>1</v>
      </c>
      <c r="K39" s="21">
        <v>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</row>
    <row r="40" spans="1:17" s="17" customFormat="1" x14ac:dyDescent="0.25">
      <c r="A40" s="16">
        <v>39</v>
      </c>
      <c r="B40" s="16">
        <v>1</v>
      </c>
      <c r="C40" s="16">
        <v>21</v>
      </c>
      <c r="D40" s="32">
        <v>1</v>
      </c>
      <c r="E40" s="32">
        <v>1</v>
      </c>
      <c r="F40" s="21">
        <v>1</v>
      </c>
      <c r="G40" s="21">
        <v>1</v>
      </c>
      <c r="H40" s="21">
        <v>0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0</v>
      </c>
      <c r="Q40" s="21">
        <v>0</v>
      </c>
    </row>
    <row r="41" spans="1:17" s="17" customFormat="1" x14ac:dyDescent="0.25">
      <c r="A41" s="16">
        <v>41</v>
      </c>
      <c r="B41" s="16">
        <v>1</v>
      </c>
      <c r="C41" s="16">
        <v>42</v>
      </c>
      <c r="D41" s="32">
        <v>1</v>
      </c>
      <c r="E41" s="32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</row>
    <row r="42" spans="1:17" s="17" customFormat="1" x14ac:dyDescent="0.25">
      <c r="A42" s="16">
        <v>41</v>
      </c>
      <c r="B42" s="16">
        <v>0</v>
      </c>
      <c r="C42" s="16">
        <v>23</v>
      </c>
      <c r="D42" s="32">
        <v>1</v>
      </c>
      <c r="E42" s="32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1</v>
      </c>
      <c r="O42" s="21">
        <v>1</v>
      </c>
      <c r="P42" s="21">
        <v>0</v>
      </c>
      <c r="Q42" s="21">
        <v>0</v>
      </c>
    </row>
    <row r="43" spans="1:17" s="17" customFormat="1" x14ac:dyDescent="0.25">
      <c r="A43" s="16">
        <v>42</v>
      </c>
      <c r="B43" s="16">
        <v>0</v>
      </c>
      <c r="C43" s="16">
        <v>21</v>
      </c>
      <c r="D43" s="32">
        <v>0</v>
      </c>
      <c r="E43" s="3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</row>
    <row r="44" spans="1:17" s="17" customFormat="1" x14ac:dyDescent="0.25">
      <c r="A44" s="16">
        <v>43</v>
      </c>
      <c r="B44" s="16">
        <v>0</v>
      </c>
      <c r="C44" s="16">
        <v>55</v>
      </c>
      <c r="D44" s="32">
        <v>0</v>
      </c>
      <c r="E44" s="32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s="17" customFormat="1" x14ac:dyDescent="0.25">
      <c r="A45" s="16">
        <v>44</v>
      </c>
      <c r="B45" s="16">
        <v>0</v>
      </c>
      <c r="C45" s="16">
        <v>76</v>
      </c>
      <c r="D45" s="32">
        <v>0</v>
      </c>
      <c r="E45" s="32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s="17" customFormat="1" x14ac:dyDescent="0.25">
      <c r="A46" s="16">
        <v>45</v>
      </c>
      <c r="B46" s="16">
        <v>1</v>
      </c>
      <c r="C46" s="16">
        <v>31</v>
      </c>
      <c r="D46" s="32">
        <v>0</v>
      </c>
      <c r="E46" s="32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1</v>
      </c>
      <c r="L46" s="21">
        <v>0</v>
      </c>
      <c r="M46" s="21">
        <v>0</v>
      </c>
      <c r="N46" s="21">
        <v>1</v>
      </c>
      <c r="O46" s="21">
        <v>1</v>
      </c>
      <c r="P46" s="21">
        <v>0</v>
      </c>
      <c r="Q46" s="21">
        <v>0</v>
      </c>
    </row>
    <row r="47" spans="1:17" s="17" customFormat="1" x14ac:dyDescent="0.25">
      <c r="A47" s="16">
        <v>46</v>
      </c>
      <c r="B47" s="16">
        <v>1</v>
      </c>
      <c r="C47" s="16">
        <v>53</v>
      </c>
      <c r="D47" s="32">
        <v>1</v>
      </c>
      <c r="E47" s="32">
        <v>0</v>
      </c>
      <c r="F47" s="21">
        <v>1</v>
      </c>
      <c r="G47" s="21">
        <v>1</v>
      </c>
      <c r="H47" s="21">
        <v>0</v>
      </c>
      <c r="I47" s="21">
        <v>0</v>
      </c>
      <c r="J47" s="21">
        <v>1</v>
      </c>
      <c r="K47" s="21">
        <v>0</v>
      </c>
      <c r="L47" s="21">
        <v>1</v>
      </c>
      <c r="M47" s="21">
        <v>1</v>
      </c>
      <c r="N47" s="21">
        <v>0</v>
      </c>
      <c r="O47" s="21">
        <v>1</v>
      </c>
      <c r="P47" s="21">
        <v>0</v>
      </c>
      <c r="Q47" s="21">
        <v>0</v>
      </c>
    </row>
    <row r="48" spans="1:17" s="17" customFormat="1" x14ac:dyDescent="0.25">
      <c r="A48" s="16">
        <v>47</v>
      </c>
      <c r="B48" s="16">
        <v>1</v>
      </c>
      <c r="C48" s="16">
        <v>35</v>
      </c>
      <c r="D48" s="32">
        <v>0</v>
      </c>
      <c r="E48" s="32">
        <v>0</v>
      </c>
      <c r="F48" s="21">
        <v>0</v>
      </c>
      <c r="G48" s="21">
        <v>1</v>
      </c>
      <c r="H48" s="21"/>
      <c r="I48" s="21"/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0</v>
      </c>
      <c r="P48" s="21">
        <v>1</v>
      </c>
      <c r="Q48" s="21">
        <v>1</v>
      </c>
    </row>
    <row r="49" spans="1:17" s="17" customFormat="1" x14ac:dyDescent="0.25">
      <c r="A49" s="16">
        <v>48</v>
      </c>
      <c r="B49" s="16">
        <v>1</v>
      </c>
      <c r="C49" s="16">
        <v>34</v>
      </c>
      <c r="D49" s="32">
        <v>0</v>
      </c>
      <c r="E49" s="32">
        <v>1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1</v>
      </c>
      <c r="L49" s="21">
        <v>0</v>
      </c>
      <c r="M49" s="21">
        <v>1</v>
      </c>
      <c r="N49" s="21">
        <v>0</v>
      </c>
      <c r="O49" s="21">
        <v>1</v>
      </c>
      <c r="P49" s="21">
        <v>0</v>
      </c>
      <c r="Q49" s="21">
        <v>1</v>
      </c>
    </row>
    <row r="50" spans="1:17" s="17" customFormat="1" x14ac:dyDescent="0.25">
      <c r="A50" s="16">
        <v>49</v>
      </c>
      <c r="B50" s="16">
        <v>0</v>
      </c>
      <c r="C50" s="16">
        <v>50</v>
      </c>
      <c r="D50" s="32">
        <v>0</v>
      </c>
      <c r="E50" s="3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s="17" customFormat="1" x14ac:dyDescent="0.25">
      <c r="A51" s="16">
        <v>50</v>
      </c>
      <c r="B51" s="16">
        <v>1</v>
      </c>
      <c r="C51" s="16">
        <v>41</v>
      </c>
      <c r="D51" s="32">
        <v>1</v>
      </c>
      <c r="E51" s="32">
        <v>1</v>
      </c>
      <c r="F51" s="21">
        <v>1</v>
      </c>
      <c r="G51" s="21">
        <v>1</v>
      </c>
      <c r="H51" s="21">
        <v>1</v>
      </c>
      <c r="I51" s="21">
        <v>1</v>
      </c>
      <c r="J51" s="21">
        <v>1</v>
      </c>
      <c r="K51" s="21">
        <v>1</v>
      </c>
      <c r="L51" s="21">
        <v>0</v>
      </c>
      <c r="M51" s="21">
        <v>0</v>
      </c>
      <c r="N51" s="21">
        <v>1</v>
      </c>
      <c r="O51" s="21">
        <v>1</v>
      </c>
      <c r="P51" s="21">
        <v>1</v>
      </c>
      <c r="Q51" s="21">
        <v>1</v>
      </c>
    </row>
    <row r="52" spans="1:17" s="17" customFormat="1" x14ac:dyDescent="0.25">
      <c r="A52" s="16">
        <v>51</v>
      </c>
      <c r="B52" s="16">
        <v>1</v>
      </c>
      <c r="C52" s="16">
        <v>52</v>
      </c>
      <c r="D52" s="32">
        <v>1</v>
      </c>
      <c r="E52" s="32">
        <v>1</v>
      </c>
      <c r="F52" s="21">
        <v>1</v>
      </c>
      <c r="G52" s="21">
        <v>0</v>
      </c>
      <c r="H52" s="21">
        <v>1</v>
      </c>
      <c r="I52" s="21">
        <v>1</v>
      </c>
      <c r="J52" s="21">
        <v>1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  <c r="P52" s="21">
        <v>1</v>
      </c>
      <c r="Q52" s="21">
        <v>1</v>
      </c>
    </row>
  </sheetData>
  <sheetProtection algorithmName="SHA-512" hashValue="vFxGFVNYZr4p4nqpnw+J5MzbQu7JeFvBIh3vNhVxZHQgFnrbkgN8AhcO4dC/Uk1RkbzyKTlQIj5s3ikiU9chDg==" saltValue="JPOO1u2kn3CzzcfNFH46s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Page</vt:lpstr>
      <vt:lpstr>Data</vt:lpstr>
      <vt:lpstr>Stats</vt:lpstr>
      <vt:lpstr>SIJ94Data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Laslett</dc:creator>
  <cp:lastModifiedBy>Mark Laslett</cp:lastModifiedBy>
  <dcterms:created xsi:type="dcterms:W3CDTF">2024-08-17T22:52:14Z</dcterms:created>
  <dcterms:modified xsi:type="dcterms:W3CDTF">2025-04-18T04:43:58Z</dcterms:modified>
</cp:coreProperties>
</file>