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MARKIII\Documents\"/>
    </mc:Choice>
  </mc:AlternateContent>
  <xr:revisionPtr revIDLastSave="0" documentId="13_ncr:1_{8C98D35C-0E63-4666-9E04-F0C327A34789}" xr6:coauthVersionLast="47" xr6:coauthVersionMax="47" xr10:uidLastSave="{00000000-0000-0000-0000-000000000000}"/>
  <bookViews>
    <workbookView xWindow="-120" yWindow="-120" windowWidth="29040" windowHeight="15840" xr2:uid="{9C1CE7C6-7436-4414-8207-7CFC96B90592}"/>
  </bookViews>
  <sheets>
    <sheet name="PatDetails" sheetId="4" r:id="rId1"/>
    <sheet name="Data" sheetId="1" r:id="rId2"/>
    <sheet name="Graphs" sheetId="2" r:id="rId3"/>
    <sheet name="Tables" sheetId="5" r:id="rId4"/>
  </sheets>
  <definedNames>
    <definedName name="DataEntry">Data!$C$5:$C$47</definedName>
    <definedName name="Delay">PatDetails!$M$10</definedName>
    <definedName name="Name">PatDetails!$M$7</definedName>
    <definedName name="PatientDetails">#REF!</definedName>
    <definedName name="ProcDate">PatDetails!$M$8</definedName>
    <definedName name="ProcDescript">PatDetails!$M$9</definedName>
    <definedName name="UserOpen">Graphs!$AC$1:$BC$178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 i="1" l="1"/>
  <c r="B2" i="1"/>
  <c r="A2" i="5"/>
  <c r="B5" i="1" s="1" a="1"/>
  <c r="B5" i="1" s="1"/>
  <c r="D46" i="1"/>
  <c r="D47" i="1"/>
  <c r="D45" i="1"/>
  <c r="D42" i="1"/>
  <c r="D43" i="1"/>
  <c r="D41" i="1"/>
  <c r="D38" i="1"/>
  <c r="D39" i="1"/>
  <c r="D37" i="1"/>
  <c r="D34" i="1"/>
  <c r="D35" i="1"/>
  <c r="D33" i="1"/>
  <c r="D30" i="1"/>
  <c r="D31" i="1"/>
  <c r="D29" i="1"/>
  <c r="D26" i="1"/>
  <c r="D27" i="1"/>
  <c r="D25" i="1"/>
  <c r="D22" i="1"/>
  <c r="D23" i="1"/>
  <c r="D21" i="1"/>
  <c r="D18" i="1"/>
  <c r="D19" i="1"/>
  <c r="D17" i="1"/>
  <c r="D14" i="1"/>
  <c r="D15" i="1"/>
  <c r="D13" i="1"/>
  <c r="D10" i="1"/>
  <c r="D11" i="1"/>
  <c r="D9" i="1"/>
  <c r="D6" i="1"/>
  <c r="D7" i="1"/>
  <c r="D2" i="5" l="1" a="1"/>
  <c r="D2" i="5" s="1"/>
  <c r="D4" i="5" a="1"/>
  <c r="D4" i="5" s="1"/>
  <c r="D3" i="5" a="1"/>
  <c r="D3" i="5" s="1"/>
  <c r="B17" i="1" a="1"/>
  <c r="B17" i="1" s="1"/>
  <c r="B27" i="1" a="1"/>
  <c r="B27" i="1" s="1"/>
  <c r="B46" i="1" a="1"/>
  <c r="B46" i="1" s="1"/>
  <c r="B26" i="1" a="1"/>
  <c r="B26" i="1" s="1"/>
  <c r="B45" i="1" a="1"/>
  <c r="B45" i="1" s="1"/>
  <c r="B7" i="1" a="1"/>
  <c r="B7" i="1" s="1"/>
  <c r="B18" i="1" a="1"/>
  <c r="B18" i="1" s="1"/>
  <c r="B29" i="1" a="1"/>
  <c r="B29" i="1" s="1"/>
  <c r="B37" i="1" a="1"/>
  <c r="B37" i="1" s="1"/>
  <c r="B47" i="1" a="1"/>
  <c r="B47" i="1" s="1"/>
  <c r="B9" i="1" a="1"/>
  <c r="B9" i="1" s="1"/>
  <c r="B19" i="1" a="1"/>
  <c r="B19" i="1" s="1"/>
  <c r="B30" i="1" a="1"/>
  <c r="B30" i="1" s="1"/>
  <c r="B38" i="1" a="1"/>
  <c r="B38" i="1" s="1"/>
  <c r="J4" i="1" a="1"/>
  <c r="J4" i="1" s="1"/>
  <c r="L24" i="1" a="1"/>
  <c r="L24" i="1" s="1"/>
  <c r="B10" i="1" a="1"/>
  <c r="B10" i="1" s="1"/>
  <c r="B21" i="1" a="1"/>
  <c r="B21" i="1" s="1"/>
  <c r="B31" i="1" a="1"/>
  <c r="B31" i="1" s="1"/>
  <c r="B39" i="1" a="1"/>
  <c r="B39" i="1" s="1"/>
  <c r="K4" i="1" a="1"/>
  <c r="K4" i="1" s="1"/>
  <c r="B11" i="1" a="1"/>
  <c r="B11" i="1" s="1"/>
  <c r="B22" i="1" a="1"/>
  <c r="B22" i="1" s="1"/>
  <c r="B33" i="1" a="1"/>
  <c r="B33" i="1" s="1"/>
  <c r="B41" i="1" a="1"/>
  <c r="B41" i="1" s="1"/>
  <c r="L4" i="1" a="1"/>
  <c r="L4" i="1" s="1"/>
  <c r="B15" i="1" a="1"/>
  <c r="B15" i="1" s="1"/>
  <c r="B35" i="1" a="1"/>
  <c r="B35" i="1" s="1"/>
  <c r="B13" i="1" a="1"/>
  <c r="B13" i="1" s="1"/>
  <c r="B23" i="1" a="1"/>
  <c r="B23" i="1" s="1"/>
  <c r="B34" i="1" a="1"/>
  <c r="B34" i="1" s="1"/>
  <c r="B42" i="1" a="1"/>
  <c r="B42" i="1" s="1"/>
  <c r="J24" i="1" a="1"/>
  <c r="J24" i="1" s="1"/>
  <c r="B14" i="1" a="1"/>
  <c r="B14" i="1" s="1"/>
  <c r="B25" i="1" a="1"/>
  <c r="B25" i="1" s="1"/>
  <c r="B43" i="1" a="1"/>
  <c r="B43" i="1" s="1"/>
  <c r="K24" i="1" a="1"/>
  <c r="K24" i="1" s="1"/>
  <c r="B6" i="1" a="1"/>
  <c r="B6" i="1" s="1"/>
  <c r="N2" i="1"/>
  <c r="J2" i="1"/>
  <c r="F2" i="1"/>
  <c r="J10" i="1"/>
  <c r="K15" i="1"/>
  <c r="J15" i="1"/>
  <c r="K14" i="1"/>
  <c r="J14" i="1"/>
  <c r="L13" i="1"/>
  <c r="K13" i="1"/>
  <c r="J13" i="1"/>
  <c r="L12" i="1"/>
  <c r="K12" i="1"/>
  <c r="J12" i="1"/>
  <c r="L11" i="1"/>
  <c r="K11" i="1"/>
  <c r="J11" i="1"/>
  <c r="K6" i="1"/>
  <c r="J6" i="1"/>
  <c r="J7" i="1"/>
  <c r="K7" i="1"/>
  <c r="L7" i="1"/>
  <c r="J8" i="1"/>
  <c r="K8" i="1"/>
  <c r="L8" i="1"/>
  <c r="J9" i="1"/>
  <c r="L9" i="1"/>
  <c r="K10" i="1"/>
  <c r="L10" i="1"/>
  <c r="M13" i="1" l="1"/>
  <c r="M11" i="1"/>
  <c r="M12" i="1"/>
  <c r="M8" i="1"/>
  <c r="M7" i="1"/>
  <c r="M10" i="1"/>
  <c r="E47" i="1"/>
  <c r="L34" i="1" s="1"/>
  <c r="E43" i="1"/>
  <c r="L33" i="1" s="1"/>
  <c r="E39" i="1"/>
  <c r="L32" i="1" s="1"/>
  <c r="E35" i="1"/>
  <c r="L31" i="1" s="1"/>
  <c r="E31" i="1"/>
  <c r="L30" i="1" s="1"/>
  <c r="E27" i="1"/>
  <c r="L29" i="1" s="1"/>
  <c r="E23" i="1"/>
  <c r="L28" i="1" s="1"/>
  <c r="E15" i="1"/>
  <c r="L26" i="1" s="1"/>
  <c r="E42" i="1"/>
  <c r="K33" i="1" s="1"/>
  <c r="E26" i="1"/>
  <c r="K29" i="1" s="1"/>
  <c r="E30" i="1"/>
  <c r="K30" i="1" s="1"/>
  <c r="E38" i="1"/>
  <c r="K32" i="1" s="1"/>
  <c r="E22" i="1"/>
  <c r="K28" i="1" s="1"/>
  <c r="E14" i="1"/>
  <c r="K26" i="1" s="1"/>
  <c r="E34" i="1"/>
  <c r="K31" i="1" s="1"/>
  <c r="E46" i="1"/>
  <c r="K34" i="1" s="1"/>
  <c r="E29" i="1"/>
  <c r="J30" i="1" s="1"/>
  <c r="E19" i="1"/>
  <c r="L27" i="1" s="1"/>
  <c r="E17" i="1"/>
  <c r="J27" i="1" s="1"/>
  <c r="E37" i="1"/>
  <c r="J32" i="1" s="1"/>
  <c r="E25" i="1"/>
  <c r="J29" i="1" s="1"/>
  <c r="E45" i="1"/>
  <c r="J34" i="1" s="1"/>
  <c r="E13" i="1"/>
  <c r="J26" i="1" s="1"/>
  <c r="E33" i="1"/>
  <c r="J31" i="1" s="1"/>
  <c r="E21" i="1"/>
  <c r="J28" i="1" s="1"/>
  <c r="E41" i="1"/>
  <c r="J33" i="1" s="1"/>
  <c r="E18" i="1"/>
  <c r="K27" i="1" s="1"/>
  <c r="E11" i="1"/>
  <c r="L25" i="1" s="1"/>
  <c r="E10" i="1"/>
  <c r="K25" i="1" s="1"/>
  <c r="E9" i="1"/>
  <c r="J25" i="1" s="1"/>
  <c r="J5" i="1"/>
  <c r="L14" i="1"/>
  <c r="M14" i="1" s="1"/>
  <c r="L15" i="1"/>
  <c r="M15" i="1" s="1"/>
  <c r="L5" i="1"/>
  <c r="K5" i="1"/>
  <c r="K9" i="1"/>
  <c r="M9" i="1" s="1"/>
  <c r="L6" i="1"/>
  <c r="M6" i="1" s="1"/>
  <c r="M5" i="1" l="1"/>
  <c r="M25" i="1"/>
  <c r="M33" i="1"/>
  <c r="M29" i="1"/>
  <c r="M26" i="1"/>
  <c r="M32" i="1"/>
  <c r="M30" i="1"/>
  <c r="M31" i="1"/>
  <c r="M34" i="1"/>
  <c r="M28" i="1"/>
  <c r="M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tc={CFD55A22-472C-470C-8373-77A63FA09AAA}</author>
    <author>tc={EA0AE9A6-594A-4170-A0BC-9FAE39552709}</author>
    <author>tc={A596A6EE-8B47-4D83-8CB4-1933CFC28C59}</author>
    <author>tc={F1DDD74E-D2B3-4F06-AE02-F59A881E4861}</author>
    <author>tc={644A3E3E-57FB-40DD-B517-1C4DB7BCE37A}</author>
    <author>tc={C915B973-F480-443E-A552-744FE144186B}</author>
    <author>tc={5EA919F3-80F4-4A3E-B3DB-3E3DA99552BF}</author>
    <author>tc={2372395A-3E18-4AB0-86F4-8ECEA0FDEA14}</author>
    <author>tc={20F4EBA7-40CA-45D5-8209-E137E89728B0}</author>
    <author>tc={AF203904-F1B4-425E-9F99-581386E9D7DA}</author>
    <author>tc={4C9A59F4-42DA-4682-A075-F559EE1D4DE8}</author>
    <author>tc={31884D5C-AFC7-40C4-A476-EBE198FCB0DF}</author>
    <author>tc={F387ED73-88CE-4BF9-8478-AC4F9D93E954}</author>
    <author>tc={15522280-BA25-43FD-9A47-7E5FCEE5C5D2}</author>
    <author>tc={401AD2FA-AEEB-43F6-B498-63C7BB822C75}</author>
    <author>tc={10E316A4-F4EF-4DB4-B513-9C3119763D97}</author>
    <author>tc={E83BF320-2271-4C41-906E-92FDC87DA5D1}</author>
    <author>tc={D4F4D9BB-0B89-40C5-BFE1-7E3BF4093B4A}</author>
    <author>tc={23A4FC63-C526-47E0-8E61-ACB896D5441C}</author>
    <author>tc={08550013-1E39-4D11-813E-4A21C1E26810}</author>
    <author>tc={29AB69EE-A59F-47C7-BA8F-9260455504F0}</author>
    <author>tc={8C562E66-4C91-4CA0-9F11-741CF048EA2A}</author>
    <author>tc={7C2AF9AC-6E3F-426D-89C8-E9B53C277FEF}</author>
    <author>tc={395F1C8A-A0E4-467E-88BC-EF6AA825093B}</author>
    <author>tc={A4388285-4D04-4AC4-BE26-11FB7F141556}</author>
    <author>tc={E94E0D7A-F393-46FE-BAFF-A5E1FF100835}</author>
    <author>tc={A8C05B77-400A-497C-A8F0-596EDD8DFDD0}</author>
    <author>tc={BFCFF57A-4D81-4442-A63A-54D7A3261943}</author>
    <author>tc={F89171B3-D05D-479A-92EE-6262FB41BB5C}</author>
    <author>tc={9A323B85-3AD5-43ED-BF4A-A716460AFB7B}</author>
    <author>tc={002A6C03-8CCD-45C8-AF50-DF37329131B5}</author>
    <author>tc={DBB2E8DC-F7A6-46F8-8D6F-7ACCD20F6BE0}</author>
    <author>tc={561F505A-DB65-40AB-B747-AFB9BB958844}</author>
    <author>tc={3A06599F-3D47-4598-AB88-877D37D33798}</author>
    <author>tc={7BA93F1F-1C88-4078-B92F-1D6F6B387D09}</author>
    <author>tc={D4607C93-6FBF-4E87-BB78-634A29D7101C}</author>
    <author>tc={0BD52790-3ED0-4ED7-BA68-8CE2C184CB1C}</author>
  </authors>
  <commentList>
    <comment ref="B3" authorId="0" shapeId="0" xr:uid="{CFD55A22-472C-470C-8373-77A63FA09AAA}">
      <text>
        <t>[Threaded comment]
Your version of Excel allows you to read this threaded comment; however, any edits to it will get removed if the file is opened in a newer version of Excel. Learn more: https://go.microsoft.com/fwlink/?linkid=870924
Comment:
    Enter the number mm length of VAS scale here</t>
      </text>
    </comment>
    <comment ref="D4" authorId="1" shapeId="0" xr:uid="{EA0AE9A6-594A-4170-A0BC-9FAE39552709}">
      <text>
        <t>[Threaded comment]
Your version of Excel allows you to read this threaded comment; however, any edits to it will get removed if the file is opened in a newer version of Excel. Learn more: https://go.microsoft.com/fwlink/?linkid=870924
Comment:
    This are the percentalized values of the patient's score based on the length of the VAS line. Do not change anything in this column</t>
      </text>
    </comment>
    <comment ref="M4" authorId="2" shapeId="0" xr:uid="{A596A6EE-8B47-4D83-8CB4-1933CFC28C59}">
      <text>
        <t>[Threaded comment]
Your version of Excel allows you to read this threaded comment; however, any edits to it will get removed if the file is opened in a newer version of Excel. Learn more: https://go.microsoft.com/fwlink/?linkid=870924
Comment:
    Mean score for back, buttock and LL pain intensity</t>
      </text>
    </comment>
    <comment ref="C5" authorId="3" shapeId="0" xr:uid="{F1DDD74E-D2B3-4F06-AE02-F59A881E4861}">
      <text>
        <t>[Threaded comment]
Your version of Excel allows you to read this threaded comment; however, any edits to it will get removed if the file is opened in a newer version of Excel. Learn more: https://go.microsoft.com/fwlink/?linkid=870924
Comment:
    Enter the number mm of along VAS for BACK Pain indicated by patient here</t>
      </text>
    </comment>
    <comment ref="C6" authorId="4" shapeId="0" xr:uid="{644A3E3E-57FB-40DD-B517-1C4DB7BCE37A}">
      <text>
        <t>[Threaded comment]
Your version of Excel allows you to read this threaded comment; however, any edits to it will get removed if the file is opened in a newer version of Excel. Learn more: https://go.microsoft.com/fwlink/?linkid=870924
Comment:
    Enter the number mm of along VAS for BUTTOCK Pain indicated by patient here</t>
      </text>
    </comment>
    <comment ref="C7" authorId="5" shapeId="0" xr:uid="{C915B973-F480-443E-A552-744FE144186B}">
      <text>
        <t>[Threaded comment]
Your version of Excel allows you to read this threaded comment; however, any edits to it will get removed if the file is opened in a newer version of Excel. Learn more: https://go.microsoft.com/fwlink/?linkid=870924
Comment:
    Enter the number mm of along VAS for LOWER LIMB Pain indicated by patient here</t>
      </text>
    </comment>
    <comment ref="C9" authorId="6" shapeId="0" xr:uid="{5EA919F3-80F4-4A3E-B3DB-3E3DA99552BF}">
      <text>
        <t>[Threaded comment]
Your version of Excel allows you to read this threaded comment; however, any edits to it will get removed if the file is opened in a newer version of Excel. Learn more: https://go.microsoft.com/fwlink/?linkid=870924
Comment:
    Enter the number mm of along VAS for BACK Pain indicated by patient here</t>
      </text>
    </comment>
    <comment ref="C10" authorId="7" shapeId="0" xr:uid="{2372395A-3E18-4AB0-86F4-8ECEA0FDEA14}">
      <text>
        <t>[Threaded comment]
Your version of Excel allows you to read this threaded comment; however, any edits to it will get removed if the file is opened in a newer version of Excel. Learn more: https://go.microsoft.com/fwlink/?linkid=870924
Comment:
    Enter the number mm of along VAS for BUTTOCK Pain indicated by patient here</t>
      </text>
    </comment>
    <comment ref="C11" authorId="8" shapeId="0" xr:uid="{20F4EBA7-40CA-45D5-8209-E137E89728B0}">
      <text>
        <t>[Threaded comment]
Your version of Excel allows you to read this threaded comment; however, any edits to it will get removed if the file is opened in a newer version of Excel. Learn more: https://go.microsoft.com/fwlink/?linkid=870924
Comment:
    Enter the number mm of along VAS for LOWER LIMB Pain indicated by patient here</t>
      </text>
    </comment>
    <comment ref="C13" authorId="9" shapeId="0" xr:uid="{AF203904-F1B4-425E-9F99-581386E9D7DA}">
      <text>
        <t>[Threaded comment]
Your version of Excel allows you to read this threaded comment; however, any edits to it will get removed if the file is opened in a newer version of Excel. Learn more: https://go.microsoft.com/fwlink/?linkid=870924
Comment:
    Enter the number mm of along VAS for BACK Pain indicated by patient here</t>
      </text>
    </comment>
    <comment ref="C14" authorId="10" shapeId="0" xr:uid="{4C9A59F4-42DA-4682-A075-F559EE1D4DE8}">
      <text>
        <t>[Threaded comment]
Your version of Excel allows you to read this threaded comment; however, any edits to it will get removed if the file is opened in a newer version of Excel. Learn more: https://go.microsoft.com/fwlink/?linkid=870924
Comment:
    Enter the number mm of along VAS for BUTTOCK Pain indicated by patient here</t>
      </text>
    </comment>
    <comment ref="C15" authorId="11" shapeId="0" xr:uid="{31884D5C-AFC7-40C4-A476-EBE198FCB0DF}">
      <text>
        <t>[Threaded comment]
Your version of Excel allows you to read this threaded comment; however, any edits to it will get removed if the file is opened in a newer version of Excel. Learn more: https://go.microsoft.com/fwlink/?linkid=870924
Comment:
    Enter the number mm of along VAS for LOWER LIMB Pain indicated by patient here</t>
      </text>
    </comment>
    <comment ref="C17" authorId="12" shapeId="0" xr:uid="{F387ED73-88CE-4BF9-8478-AC4F9D93E954}">
      <text>
        <t>[Threaded comment]
Your version of Excel allows you to read this threaded comment; however, any edits to it will get removed if the file is opened in a newer version of Excel. Learn more: https://go.microsoft.com/fwlink/?linkid=870924
Comment:
    Enter the number mm of along VAS for BACK Pain indicated by patient here</t>
      </text>
    </comment>
    <comment ref="C18" authorId="13" shapeId="0" xr:uid="{15522280-BA25-43FD-9A47-7E5FCEE5C5D2}">
      <text>
        <t>[Threaded comment]
Your version of Excel allows you to read this threaded comment; however, any edits to it will get removed if the file is opened in a newer version of Excel. Learn more: https://go.microsoft.com/fwlink/?linkid=870924
Comment:
    Enter the number mm of along VAS for BUTTOCK Pain indicated by patient here</t>
      </text>
    </comment>
    <comment ref="C19" authorId="14" shapeId="0" xr:uid="{401AD2FA-AEEB-43F6-B498-63C7BB822C75}">
      <text>
        <t>[Threaded comment]
Your version of Excel allows you to read this threaded comment; however, any edits to it will get removed if the file is opened in a newer version of Excel. Learn more: https://go.microsoft.com/fwlink/?linkid=870924
Comment:
    Enter the number mm of along VAS for LOWER LIMB Pain indicated by patient here</t>
      </text>
    </comment>
    <comment ref="C21" authorId="15" shapeId="0" xr:uid="{10E316A4-F4EF-4DB4-B513-9C3119763D97}">
      <text>
        <t>[Threaded comment]
Your version of Excel allows you to read this threaded comment; however, any edits to it will get removed if the file is opened in a newer version of Excel. Learn more: https://go.microsoft.com/fwlink/?linkid=870924
Comment:
    Enter the number mm of along VAS for BACK Pain indicated by patient here</t>
      </text>
    </comment>
    <comment ref="C22" authorId="16" shapeId="0" xr:uid="{E83BF320-2271-4C41-906E-92FDC87DA5D1}">
      <text>
        <t>[Threaded comment]
Your version of Excel allows you to read this threaded comment; however, any edits to it will get removed if the file is opened in a newer version of Excel. Learn more: https://go.microsoft.com/fwlink/?linkid=870924
Comment:
    Enter the number mm of along VAS for BUTTOCK Pain indicated by patient here</t>
      </text>
    </comment>
    <comment ref="C23" authorId="17" shapeId="0" xr:uid="{D4F4D9BB-0B89-40C5-BFE1-7E3BF4093B4A}">
      <text>
        <t>[Threaded comment]
Your version of Excel allows you to read this threaded comment; however, any edits to it will get removed if the file is opened in a newer version of Excel. Learn more: https://go.microsoft.com/fwlink/?linkid=870924
Comment:
    Enter the number mm of along VAS for LOWER LIMB Pain indicated by patient here</t>
      </text>
    </comment>
    <comment ref="M24" authorId="18" shapeId="0" xr:uid="{23A4FC63-C526-47E0-8E61-ACB896D5441C}">
      <text>
        <t>[Threaded comment]
Your version of Excel allows you to read this threaded comment; however, any edits to it will get removed if the file is opened in a newer version of Excel. Learn more: https://go.microsoft.com/fwlink/?linkid=870924
Comment:
    Mean score for back, buttock and LL pain intensity</t>
      </text>
    </comment>
    <comment ref="C25" authorId="19" shapeId="0" xr:uid="{08550013-1E39-4D11-813E-4A21C1E26810}">
      <text>
        <t>[Threaded comment]
Your version of Excel allows you to read this threaded comment; however, any edits to it will get removed if the file is opened in a newer version of Excel. Learn more: https://go.microsoft.com/fwlink/?linkid=870924
Comment:
    Enter the number mm of along VAS for BACK Pain indicated by patient here</t>
      </text>
    </comment>
    <comment ref="C26" authorId="20" shapeId="0" xr:uid="{29AB69EE-A59F-47C7-BA8F-9260455504F0}">
      <text>
        <t>[Threaded comment]
Your version of Excel allows you to read this threaded comment; however, any edits to it will get removed if the file is opened in a newer version of Excel. Learn more: https://go.microsoft.com/fwlink/?linkid=870924
Comment:
    Enter the number mm of along VAS for BUTTOCK Pain indicated by patient here</t>
      </text>
    </comment>
    <comment ref="C27" authorId="21" shapeId="0" xr:uid="{8C562E66-4C91-4CA0-9F11-741CF048EA2A}">
      <text>
        <t>[Threaded comment]
Your version of Excel allows you to read this threaded comment; however, any edits to it will get removed if the file is opened in a newer version of Excel. Learn more: https://go.microsoft.com/fwlink/?linkid=870924
Comment:
    Enter the number mm of along VAS for LOWER LIMB Pain indicated by patient here</t>
      </text>
    </comment>
    <comment ref="C29" authorId="22" shapeId="0" xr:uid="{7C2AF9AC-6E3F-426D-89C8-E9B53C277FEF}">
      <text>
        <t>[Threaded comment]
Your version of Excel allows you to read this threaded comment; however, any edits to it will get removed if the file is opened in a newer version of Excel. Learn more: https://go.microsoft.com/fwlink/?linkid=870924
Comment:
    Enter the number mm of along VAS for BACK Pain indicated by patient here</t>
      </text>
    </comment>
    <comment ref="C30" authorId="23" shapeId="0" xr:uid="{395F1C8A-A0E4-467E-88BC-EF6AA825093B}">
      <text>
        <t>[Threaded comment]
Your version of Excel allows you to read this threaded comment; however, any edits to it will get removed if the file is opened in a newer version of Excel. Learn more: https://go.microsoft.com/fwlink/?linkid=870924
Comment:
    Enter the number mm of along VAS for BUTTOCK Pain indicated by patient here</t>
      </text>
    </comment>
    <comment ref="C31" authorId="24" shapeId="0" xr:uid="{A4388285-4D04-4AC4-BE26-11FB7F141556}">
      <text>
        <t>[Threaded comment]
Your version of Excel allows you to read this threaded comment; however, any edits to it will get removed if the file is opened in a newer version of Excel. Learn more: https://go.microsoft.com/fwlink/?linkid=870924
Comment:
    Enter the number mm of along VAS for LOWER LIMB Pain indicated by patient here</t>
      </text>
    </comment>
    <comment ref="C33" authorId="25" shapeId="0" xr:uid="{E94E0D7A-F393-46FE-BAFF-A5E1FF100835}">
      <text>
        <t>[Threaded comment]
Your version of Excel allows you to read this threaded comment; however, any edits to it will get removed if the file is opened in a newer version of Excel. Learn more: https://go.microsoft.com/fwlink/?linkid=870924
Comment:
    Enter the number mm of along VAS for BACK Pain indicated by patient here</t>
      </text>
    </comment>
    <comment ref="C34" authorId="26" shapeId="0" xr:uid="{A8C05B77-400A-497C-A8F0-596EDD8DFDD0}">
      <text>
        <t>[Threaded comment]
Your version of Excel allows you to read this threaded comment; however, any edits to it will get removed if the file is opened in a newer version of Excel. Learn more: https://go.microsoft.com/fwlink/?linkid=870924
Comment:
    Enter the number mm of along VAS for BUTTOCK Pain indicated by patient here</t>
      </text>
    </comment>
    <comment ref="C35" authorId="27" shapeId="0" xr:uid="{BFCFF57A-4D81-4442-A63A-54D7A3261943}">
      <text>
        <t>[Threaded comment]
Your version of Excel allows you to read this threaded comment; however, any edits to it will get removed if the file is opened in a newer version of Excel. Learn more: https://go.microsoft.com/fwlink/?linkid=870924
Comment:
    Enter the number mm of along VAS for LOWER LIMB Pain indicated by patient here</t>
      </text>
    </comment>
    <comment ref="C37" authorId="28" shapeId="0" xr:uid="{F89171B3-D05D-479A-92EE-6262FB41BB5C}">
      <text>
        <t>[Threaded comment]
Your version of Excel allows you to read this threaded comment; however, any edits to it will get removed if the file is opened in a newer version of Excel. Learn more: https://go.microsoft.com/fwlink/?linkid=870924
Comment:
    Enter the number mm of along VAS for BACK Pain indicated by patient here</t>
      </text>
    </comment>
    <comment ref="C38" authorId="29" shapeId="0" xr:uid="{9A323B85-3AD5-43ED-BF4A-A716460AFB7B}">
      <text>
        <t>[Threaded comment]
Your version of Excel allows you to read this threaded comment; however, any edits to it will get removed if the file is opened in a newer version of Excel. Learn more: https://go.microsoft.com/fwlink/?linkid=870924
Comment:
    Enter the number mm of along VAS for BUTTOCK Pain indicated by patient here</t>
      </text>
    </comment>
    <comment ref="C39" authorId="30" shapeId="0" xr:uid="{002A6C03-8CCD-45C8-AF50-DF37329131B5}">
      <text>
        <t>[Threaded comment]
Your version of Excel allows you to read this threaded comment; however, any edits to it will get removed if the file is opened in a newer version of Excel. Learn more: https://go.microsoft.com/fwlink/?linkid=870924
Comment:
    Enter the number mm of along VAS for LOWER LIMB Pain indicated by patient here</t>
      </text>
    </comment>
    <comment ref="C41" authorId="31" shapeId="0" xr:uid="{DBB2E8DC-F7A6-46F8-8D6F-7ACCD20F6BE0}">
      <text>
        <t>[Threaded comment]
Your version of Excel allows you to read this threaded comment; however, any edits to it will get removed if the file is opened in a newer version of Excel. Learn more: https://go.microsoft.com/fwlink/?linkid=870924
Comment:
    Enter the number mm of along VAS for BACK Pain indicated by patient here</t>
      </text>
    </comment>
    <comment ref="C42" authorId="32" shapeId="0" xr:uid="{561F505A-DB65-40AB-B747-AFB9BB958844}">
      <text>
        <t>[Threaded comment]
Your version of Excel allows you to read this threaded comment; however, any edits to it will get removed if the file is opened in a newer version of Excel. Learn more: https://go.microsoft.com/fwlink/?linkid=870924
Comment:
    Enter the number mm of along VAS for BUTTOCK Pain indicated by patient here</t>
      </text>
    </comment>
    <comment ref="C43" authorId="33" shapeId="0" xr:uid="{3A06599F-3D47-4598-AB88-877D37D33798}">
      <text>
        <t>[Threaded comment]
Your version of Excel allows you to read this threaded comment; however, any edits to it will get removed if the file is opened in a newer version of Excel. Learn more: https://go.microsoft.com/fwlink/?linkid=870924
Comment:
    Enter the number mm of along VAS for LOWER LIMB Pain indicated by patient here</t>
      </text>
    </comment>
    <comment ref="C45" authorId="34" shapeId="0" xr:uid="{7BA93F1F-1C88-4078-B92F-1D6F6B387D09}">
      <text>
        <t>[Threaded comment]
Your version of Excel allows you to read this threaded comment; however, any edits to it will get removed if the file is opened in a newer version of Excel. Learn more: https://go.microsoft.com/fwlink/?linkid=870924
Comment:
    Enter the number mm of along VAS for BACK Pain indicated by patient here</t>
      </text>
    </comment>
    <comment ref="C46" authorId="35" shapeId="0" xr:uid="{D4607C93-6FBF-4E87-BB78-634A29D7101C}">
      <text>
        <t>[Threaded comment]
Your version of Excel allows you to read this threaded comment; however, any edits to it will get removed if the file is opened in a newer version of Excel. Learn more: https://go.microsoft.com/fwlink/?linkid=870924
Comment:
    Enter the number mm of along VAS for BUTTOCK Pain indicated by patient here</t>
      </text>
    </comment>
    <comment ref="C47" authorId="36" shapeId="0" xr:uid="{0BD52790-3ED0-4ED7-BA68-8CE2C184CB1C}">
      <text>
        <t>[Threaded comment]
Your version of Excel allows you to read this threaded comment; however, any edits to it will get removed if the file is opened in a newer version of Excel. Learn more: https://go.microsoft.com/fwlink/?linkid=870924
Comment:
    Enter the number mm of along VAS for LOWER LIMB Pain indicated by patient here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<sst xmlns="http://schemas.openxmlformats.org/spreadsheetml/2006/main" count="71" uniqueCount="61">
  <si>
    <t>Pre-procedure</t>
  </si>
  <si>
    <t>Post-procedure</t>
  </si>
  <si>
    <t>Post-procedure 2hrs</t>
  </si>
  <si>
    <t>Post-procedure 4 hrs</t>
  </si>
  <si>
    <t>Post-procedure 6 hrs</t>
  </si>
  <si>
    <t>Immediate anaesthetic response %</t>
  </si>
  <si>
    <t>pre</t>
  </si>
  <si>
    <t>Name</t>
  </si>
  <si>
    <t>Date</t>
  </si>
  <si>
    <t>immediate post</t>
  </si>
  <si>
    <t>% Change</t>
  </si>
  <si>
    <t>Length of VAS Scales in mm</t>
  </si>
  <si>
    <t>Actual mm</t>
  </si>
  <si>
    <t>Percentalised</t>
  </si>
  <si>
    <t>Post-procedure 2 weeks</t>
  </si>
  <si>
    <t>Post-procedure 3 weeks</t>
  </si>
  <si>
    <t>Post-procedure 1 week</t>
  </si>
  <si>
    <t>Post-procedure 4 weeks</t>
  </si>
  <si>
    <t>Post-procedure 6 weeks</t>
  </si>
  <si>
    <t>Post-procedure 12 weeks</t>
  </si>
  <si>
    <t>post 2 weeks</t>
  </si>
  <si>
    <t>2 hr effect</t>
  </si>
  <si>
    <t>4 hr effect</t>
  </si>
  <si>
    <t>6 hr effect</t>
  </si>
  <si>
    <t>1 wk effect</t>
  </si>
  <si>
    <t>2 wk effect</t>
  </si>
  <si>
    <t>3 wk effect</t>
  </si>
  <si>
    <t>Baseline</t>
  </si>
  <si>
    <t>LA Effect</t>
  </si>
  <si>
    <t>CS Effect</t>
  </si>
  <si>
    <t>post 2 hrs</t>
  </si>
  <si>
    <t>post 4 hrs</t>
  </si>
  <si>
    <t>post 6 hrs</t>
  </si>
  <si>
    <t>post 1 wk</t>
  </si>
  <si>
    <t>post 3 wks</t>
  </si>
  <si>
    <t>post 4 wks</t>
  </si>
  <si>
    <t>post 6 wks</t>
  </si>
  <si>
    <t>post 12 wks</t>
  </si>
  <si>
    <t>post 2 wks</t>
  </si>
  <si>
    <t>4 wk effect</t>
  </si>
  <si>
    <t>6 wk effect</t>
  </si>
  <si>
    <t>12 wk effect</t>
  </si>
  <si>
    <t>Mean score</t>
  </si>
  <si>
    <t>Mean %</t>
  </si>
  <si>
    <t>Procedure</t>
  </si>
  <si>
    <t>Data Entry of 100mm VAS data Pre- and Post-Procedure</t>
  </si>
  <si>
    <t>Insert patients name, the date of procedure, the name of the procedure and approximately the number of minutes between completion of the procedure and the time the first post procedure VAS scores are completed by the patient. It doesn't matter if you don't complete these fields. Next, click of the "Data" Worksheet tab (bottom of screen) and complete data entry. Once data entry is complete, Click on the "Graphs" Worksheet tab to view the graphs. You may select any graph and touch Ctrl-C to copy. Paste them into a PowerPoint or Word Document by opening that document and touching Ctrl-V</t>
  </si>
  <si>
    <t>PhD,NZRSP,Dip.MT,Dip.MDT</t>
  </si>
  <si>
    <t>This spreadsheet is not copyrighted and may be used freely</t>
  </si>
  <si>
    <t>However, acknowledgement in published works where it is used, is appreciated</t>
  </si>
  <si>
    <t>Developed by Dr Mark Laslett (2024)</t>
  </si>
  <si>
    <t>Procedure Date</t>
  </si>
  <si>
    <t>Procedure Description</t>
  </si>
  <si>
    <t>Delay Procedure - 1st post-procedure VAS measures (Minutes)</t>
  </si>
  <si>
    <t>Instructions</t>
  </si>
  <si>
    <t>Mins</t>
  </si>
  <si>
    <t>Citation:</t>
  </si>
  <si>
    <t>Laslett M, Kennedy J, Shackel D, Johnson A, Boet R, McDonald B: Anaesthetic and corticosteroid response immediately following epidural injection in patients with MRI confirmed lumbar disc herniation. (2025) Feb:75:103249. doi: 10.1016/j.msksp.2024.103249. Epub 2024 Dec 24</t>
  </si>
  <si>
    <t>Lumbar Spine &amp; Lower Limb</t>
  </si>
  <si>
    <t>Select Body Lumbar/Cervical, Lower/Upper</t>
  </si>
  <si>
    <t xml:space="preserve"> Outcome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</si>
</sst>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FA7D00"/>
      <name val="Calibri"/>
      <family val="2"/>
      <scheme val="minor"/>
    </font>
    <font>
      <sz val="11"/>
      <color rgb="FF002060"/>
      <name val="Calibri"/>
      <family val="2"/>
      <scheme val="minor"/>
    </font>
    <font>
      <b/>
      <sz val="11"/>
      <color rgb="FF002060"/>
      <name val="Calibri"/>
      <family val="2"/>
      <scheme val="minor"/>
    </font>
    <font>
      <sz val="11"/>
      <color theme="1"/>
      <name val="Calibri"/>
      <family val="2"/>
      <scheme val="minor"/>
    </font>
    <font>
      <sz val="18"/>
      <color theme="1"/>
      <name val="Calibri"/>
      <family val="2"/>
      <scheme val="minor"/>
    </font>
    <font>
      <b/>
      <sz val="12"/>
      <color theme="1"/>
      <name val="Calibri"/>
      <family val="2"/>
      <scheme val="minor"/>
    </font>
    <font>
      <sz val="11"/>
      <name val="Calibri"/>
      <family val="2"/>
      <scheme val="minor"/>
    </font>
    <font>
      <sz val="14"/>
      <color theme="1"/>
      <name val="Calibri"/>
      <family val="2"/>
      <scheme val="minor"/>
    </font>
    <font>
      <b/>
      <sz val="16"/>
      <color theme="1"/>
      <name val="Calibri"/>
      <family val="2"/>
      <scheme val="minor"/>
    </font>
    <font>
      <sz val="16"/>
      <color rgb="FF006100"/>
      <name val="Calibri"/>
      <family val="2"/>
      <scheme val="minor"/>
    </font>
    <font>
      <sz val="16"/>
      <color rgb="FF9C5700"/>
      <name val="Calibri"/>
      <family val="2"/>
      <scheme val="minor"/>
    </font>
    <font>
      <sz val="16"/>
      <color rgb="FF9C0006"/>
      <name val="Calibri"/>
      <family val="2"/>
      <scheme val="minor"/>
    </font>
    <font>
      <sz val="16"/>
      <color theme="1"/>
      <name val="Calibri"/>
      <family val="2"/>
      <scheme val="minor"/>
    </font>
    <font>
      <sz val="19"/>
      <color theme="0"/>
      <name val="Calibri"/>
      <family val="2"/>
      <scheme val="minor"/>
    </font>
    <font>
      <b/>
      <sz val="18"/>
      <color rgb="FFFA7D00"/>
      <name val="Calibri"/>
      <family val="2"/>
      <scheme val="minor"/>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bgColor indexed="64"/>
      </patternFill>
    </fill>
    <fill>
      <patternFill patternType="solid">
        <fgColor theme="0"/>
        <bgColor indexed="64"/>
      </patternFill>
    </fill>
  </fills>
  <borders count="7">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s>
  <cellStyleXfs count="7">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1" applyNumberFormat="0" applyAlignment="0" applyProtection="0"/>
    <xf numFmtId="0" fontId="9" fillId="7" borderId="3" applyNumberFormat="0" applyFont="0" applyAlignment="0" applyProtection="0"/>
  </cellStyleXfs>
  <cellXfs count="42">
    <xf numFmtId="0" fontId="0" fillId="0" borderId="0" xfId="0"/>
    <xf numFmtId="0" fontId="0" fillId="0" borderId="0" xfId="0" applyProtection="1">
      <protection locked="0"/>
    </xf>
    <xf numFmtId="0" fontId="1" fillId="0" borderId="0" xfId="0" applyFont="1"/>
    <xf numFmtId="14" fontId="1" fillId="0" borderId="0" xfId="0" applyNumberFormat="1" applyFont="1"/>
    <xf numFmtId="1" fontId="8" fillId="6" borderId="1" xfId="5" applyNumberFormat="1" applyFont="1" applyProtection="1"/>
    <xf numFmtId="1" fontId="0" fillId="0" borderId="0" xfId="0" applyNumberFormat="1"/>
    <xf numFmtId="1" fontId="4" fillId="4" borderId="0" xfId="3" applyNumberFormat="1" applyProtection="1"/>
    <xf numFmtId="1" fontId="3" fillId="3" borderId="0" xfId="2" applyNumberFormat="1" applyProtection="1"/>
    <xf numFmtId="1" fontId="5" fillId="5" borderId="1" xfId="4" applyNumberFormat="1" applyProtection="1"/>
    <xf numFmtId="0" fontId="7" fillId="0" borderId="0" xfId="0" applyFont="1"/>
    <xf numFmtId="0" fontId="11" fillId="7" borderId="3" xfId="6" applyFont="1" applyAlignment="1">
      <alignment horizontal="center"/>
    </xf>
    <xf numFmtId="0" fontId="0" fillId="8" borderId="0" xfId="0" applyFill="1"/>
    <xf numFmtId="0" fontId="12" fillId="8" borderId="0" xfId="0" applyFont="1" applyFill="1"/>
    <xf numFmtId="1" fontId="0" fillId="7" borderId="3" xfId="6" applyNumberFormat="1" applyFont="1"/>
    <xf numFmtId="0" fontId="14" fillId="0" borderId="0" xfId="0" applyFont="1"/>
    <xf numFmtId="49" fontId="0" fillId="0" borderId="0" xfId="0" applyNumberFormat="1"/>
    <xf numFmtId="1" fontId="18" fillId="7" borderId="3" xfId="6" applyNumberFormat="1" applyFont="1" applyProtection="1">
      <protection locked="0"/>
    </xf>
    <xf numFmtId="0" fontId="18" fillId="0" borderId="0" xfId="0" applyFont="1"/>
    <xf numFmtId="0" fontId="2" fillId="2" borderId="2" xfId="1" applyBorder="1" applyProtection="1">
      <protection locked="0"/>
    </xf>
    <xf numFmtId="0" fontId="19" fillId="9" borderId="0" xfId="0" applyFont="1" applyFill="1" applyAlignment="1">
      <alignment vertical="top"/>
    </xf>
    <xf numFmtId="0" fontId="0" fillId="0" borderId="2" xfId="0" applyBorder="1"/>
    <xf numFmtId="1" fontId="0" fillId="0" borderId="2" xfId="0" applyNumberFormat="1" applyBorder="1"/>
    <xf numFmtId="0" fontId="4" fillId="4" borderId="2" xfId="3" applyBorder="1" applyProtection="1"/>
    <xf numFmtId="1" fontId="4" fillId="4" borderId="2" xfId="3" applyNumberFormat="1" applyBorder="1" applyProtection="1"/>
    <xf numFmtId="0" fontId="3" fillId="3" borderId="2" xfId="2" applyBorder="1" applyProtection="1"/>
    <xf numFmtId="1" fontId="3" fillId="3" borderId="2" xfId="2" applyNumberFormat="1" applyBorder="1" applyProtection="1"/>
    <xf numFmtId="0" fontId="5" fillId="5" borderId="2" xfId="4" applyBorder="1" applyProtection="1"/>
    <xf numFmtId="1" fontId="5" fillId="5" borderId="2" xfId="4" applyNumberFormat="1" applyBorder="1" applyProtection="1"/>
    <xf numFmtId="0" fontId="1" fillId="0" borderId="0" xfId="0" applyFont="1" applyProtection="1">
      <protection locked="0"/>
    </xf>
    <xf numFmtId="0" fontId="0" fillId="0" borderId="0" xfId="0" applyAlignment="1">
      <alignment wrapText="1"/>
    </xf>
    <xf numFmtId="0" fontId="20" fillId="6" borderId="1" xfId="5" applyFont="1" applyAlignment="1"/>
    <xf numFmtId="0" fontId="10" fillId="0" borderId="0" xfId="0" applyFont="1" applyAlignment="1">
      <alignment horizontal="right"/>
    </xf>
    <xf numFmtId="49" fontId="15" fillId="2" borderId="2" xfId="1" applyNumberFormat="1" applyFont="1" applyBorder="1" applyAlignment="1" applyProtection="1">
      <protection locked="0"/>
    </xf>
    <xf numFmtId="49" fontId="16" fillId="4" borderId="2" xfId="3" applyNumberFormat="1" applyFont="1" applyBorder="1" applyAlignment="1" applyProtection="1">
      <protection locked="0"/>
    </xf>
    <xf numFmtId="49" fontId="17" fillId="3" borderId="2" xfId="2" applyNumberFormat="1" applyFont="1" applyBorder="1" applyAlignment="1" applyProtection="1">
      <protection locked="0"/>
    </xf>
    <xf numFmtId="0" fontId="13" fillId="0" borderId="0" xfId="0" applyFont="1" applyAlignment="1">
      <alignment vertical="top" wrapText="1"/>
    </xf>
    <xf numFmtId="0" fontId="14" fillId="7" borderId="3" xfId="6" applyFont="1" applyAlignment="1">
      <alignment horizontal="center"/>
    </xf>
    <xf numFmtId="0" fontId="0" fillId="0" borderId="0" xfId="0" applyAlignment="1">
      <alignment vertical="center"/>
    </xf>
    <xf numFmtId="0" fontId="0" fillId="0" borderId="0" xfId="0" applyAlignment="1">
      <alignment vertical="center" wrapText="1"/>
    </xf>
    <xf numFmtId="49" fontId="11" fillId="7" borderId="4" xfId="6" applyNumberFormat="1" applyFont="1" applyBorder="1" applyAlignment="1">
      <alignment horizontal="left"/>
    </xf>
    <xf numFmtId="0" fontId="0" fillId="0" borderId="5" xfId="0" applyBorder="1" applyAlignment="1">
      <alignment horizontal="left"/>
    </xf>
    <xf numFmtId="0" fontId="0" fillId="0" borderId="6" xfId="0" applyBorder="1" applyAlignment="1">
      <alignment horizontal="left"/>
    </xf>
  </cellXfs>
  <cellStyles count="7">
    <cellStyle name="Bad" xfId="2" builtinId="27"/>
    <cellStyle name="Calculation" xfId="5" builtinId="22"/>
    <cellStyle name="Good" xfId="1" builtinId="26"/>
    <cellStyle name="Input" xfId="4" builtinId="20"/>
    <cellStyle name="Neutral" xfId="3" builtinId="28"/>
    <cellStyle name="Normal" xfId="0" builtinId="0"/>
    <cellStyle name="Note" xfId="6" builtinId="10"/>
  </cellStyles>
  <dxfs count="5">
    <dxf>
      <fill>
        <patternFill>
          <bgColor rgb="FFFF0000"/>
        </patternFill>
      </fill>
    </dxf>
    <dxf>
      <fill>
        <patternFill>
          <bgColor rgb="FFFF0000"/>
        </patternFill>
      </fill>
    </dxf>
    <dxf>
      <fill>
        <patternFill>
          <bgColor rgb="FFFF0000"/>
        </patternFill>
      </fill>
    </dxf>
    <dxf>
      <fill>
        <patternFill patternType="none">
          <fgColor indexed="64"/>
          <bgColor auto="1"/>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AU"/>
              <a:t>% Pain Intensity Change to 1 week</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lineChart>
        <c:grouping val="standard"/>
        <c:varyColors val="0"/>
        <c:ser>
          <c:idx val="0"/>
          <c:order val="0"/>
          <c:tx>
            <c:strRef>
              <c:f>Data!$J$4</c:f>
              <c:strCache>
                <c:ptCount val="1"/>
                <c:pt idx="0">
                  <c:v>Back</c:v>
                </c:pt>
              </c:strCache>
            </c:strRef>
          </c:tx>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Data!$I$5:$I$10</c:f>
              <c:strCache>
                <c:ptCount val="6"/>
                <c:pt idx="0">
                  <c:v>pre</c:v>
                </c:pt>
                <c:pt idx="1">
                  <c:v>immediate post</c:v>
                </c:pt>
                <c:pt idx="2">
                  <c:v>post 2 hrs</c:v>
                </c:pt>
                <c:pt idx="3">
                  <c:v>post 4 hrs</c:v>
                </c:pt>
                <c:pt idx="4">
                  <c:v>post 6 hrs</c:v>
                </c:pt>
                <c:pt idx="5">
                  <c:v>post 1 wk</c:v>
                </c:pt>
              </c:strCache>
            </c:strRef>
          </c:cat>
          <c:val>
            <c:numRef>
              <c:f>Data!$J$5:$J$10</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B88E-4FA5-8240-F2BD80E0E707}"/>
            </c:ext>
          </c:extLst>
        </c:ser>
        <c:ser>
          <c:idx val="1"/>
          <c:order val="1"/>
          <c:tx>
            <c:strRef>
              <c:f>Data!$K$4</c:f>
              <c:strCache>
                <c:ptCount val="1"/>
                <c:pt idx="0">
                  <c:v>Buttock</c:v>
                </c:pt>
              </c:strCache>
            </c:strRef>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Data!$I$5:$I$10</c:f>
              <c:strCache>
                <c:ptCount val="6"/>
                <c:pt idx="0">
                  <c:v>pre</c:v>
                </c:pt>
                <c:pt idx="1">
                  <c:v>immediate post</c:v>
                </c:pt>
                <c:pt idx="2">
                  <c:v>post 2 hrs</c:v>
                </c:pt>
                <c:pt idx="3">
                  <c:v>post 4 hrs</c:v>
                </c:pt>
                <c:pt idx="4">
                  <c:v>post 6 hrs</c:v>
                </c:pt>
                <c:pt idx="5">
                  <c:v>post 1 wk</c:v>
                </c:pt>
              </c:strCache>
            </c:strRef>
          </c:cat>
          <c:val>
            <c:numRef>
              <c:f>Data!$K$5:$K$10</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B88E-4FA5-8240-F2BD80E0E707}"/>
            </c:ext>
          </c:extLst>
        </c:ser>
        <c:ser>
          <c:idx val="2"/>
          <c:order val="2"/>
          <c:tx>
            <c:strRef>
              <c:f>Data!$L$4</c:f>
              <c:strCache>
                <c:ptCount val="1"/>
                <c:pt idx="0">
                  <c:v>Lower Limb</c:v>
                </c:pt>
              </c:strCache>
            </c:strRef>
          </c:tx>
          <c:spPr>
            <a:ln w="31750" cap="rnd">
              <a:solidFill>
                <a:schemeClr val="accent3"/>
              </a:solidFill>
              <a:round/>
            </a:ln>
            <a:effectLst/>
          </c:spPr>
          <c:marker>
            <c:symbol val="circle"/>
            <c:size val="17"/>
            <c:spPr>
              <a:solidFill>
                <a:schemeClr val="accent3"/>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Data!$I$5:$I$10</c:f>
              <c:strCache>
                <c:ptCount val="6"/>
                <c:pt idx="0">
                  <c:v>pre</c:v>
                </c:pt>
                <c:pt idx="1">
                  <c:v>immediate post</c:v>
                </c:pt>
                <c:pt idx="2">
                  <c:v>post 2 hrs</c:v>
                </c:pt>
                <c:pt idx="3">
                  <c:v>post 4 hrs</c:v>
                </c:pt>
                <c:pt idx="4">
                  <c:v>post 6 hrs</c:v>
                </c:pt>
                <c:pt idx="5">
                  <c:v>post 1 wk</c:v>
                </c:pt>
              </c:strCache>
            </c:strRef>
          </c:cat>
          <c:val>
            <c:numRef>
              <c:f>Data!$L$5:$L$10</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B88E-4FA5-8240-F2BD80E0E707}"/>
            </c:ext>
          </c:extLst>
        </c:ser>
        <c:dLbls>
          <c:dLblPos val="ctr"/>
          <c:showLegendKey val="0"/>
          <c:showVal val="1"/>
          <c:showCatName val="0"/>
          <c:showSerName val="0"/>
          <c:showPercent val="0"/>
          <c:showBubbleSize val="0"/>
        </c:dLbls>
        <c:marker val="1"/>
        <c:smooth val="0"/>
        <c:axId val="886415712"/>
        <c:axId val="886410720"/>
      </c:lineChart>
      <c:catAx>
        <c:axId val="88641571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886410720"/>
        <c:crosses val="autoZero"/>
        <c:auto val="1"/>
        <c:lblAlgn val="ctr"/>
        <c:lblOffset val="100"/>
        <c:noMultiLvlLbl val="0"/>
      </c:catAx>
      <c:valAx>
        <c:axId val="8864107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886415712"/>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Tables!$D$2</c:f>
          <c:strCache>
            <c:ptCount val="1"/>
            <c:pt idx="0">
              <c:v>% Back Pain Change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5"/>
          <c:order val="0"/>
          <c:tx>
            <c:strRef>
              <c:f>Data!$J$24</c:f>
              <c:strCache>
                <c:ptCount val="1"/>
                <c:pt idx="0">
                  <c:v>Back</c:v>
                </c:pt>
              </c:strCache>
            </c:strRef>
          </c:tx>
          <c:invertIfNegative val="0"/>
          <c:dPt>
            <c:idx val="0"/>
            <c:invertIfNegative val="0"/>
            <c:bubble3D val="0"/>
            <c:spPr>
              <a:solidFill>
                <a:srgbClr val="FF0000"/>
              </a:solidFill>
            </c:spPr>
            <c:extLst>
              <c:ext xmlns:c16="http://schemas.microsoft.com/office/drawing/2014/chart" uri="{C3380CC4-5D6E-409C-BE32-E72D297353CC}">
                <c16:uniqueId val="{00000000-8EDB-4FBD-8DB5-C7F31164B65A}"/>
              </c:ext>
            </c:extLst>
          </c:dPt>
          <c:dPt>
            <c:idx val="4"/>
            <c:invertIfNegative val="0"/>
            <c:bubble3D val="0"/>
            <c:spPr>
              <a:solidFill>
                <a:schemeClr val="accent2"/>
              </a:solidFill>
            </c:spPr>
            <c:extLst>
              <c:ext xmlns:c16="http://schemas.microsoft.com/office/drawing/2014/chart" uri="{C3380CC4-5D6E-409C-BE32-E72D297353CC}">
                <c16:uniqueId val="{00000001-8EDB-4FBD-8DB5-C7F31164B65A}"/>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Data!$I$25:$I$29</c:f>
              <c:strCache>
                <c:ptCount val="5"/>
                <c:pt idx="0">
                  <c:v>immediate post</c:v>
                </c:pt>
                <c:pt idx="1">
                  <c:v>post 2 hrs</c:v>
                </c:pt>
                <c:pt idx="2">
                  <c:v>post 4 hrs</c:v>
                </c:pt>
                <c:pt idx="3">
                  <c:v>post 6 hrs</c:v>
                </c:pt>
                <c:pt idx="4">
                  <c:v>post 1 wk</c:v>
                </c:pt>
              </c:strCache>
            </c:strRef>
          </c:cat>
          <c:val>
            <c:numRef>
              <c:f>Data!$J$25:$J$29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73C6-46C4-B734-59E83AB9076F}"/>
            </c:ext>
          </c:extLst>
        </c:ser>
        <c:dLbls>
          <c:dLblPos val="outEnd"/>
          <c:showLegendKey val="0"/>
          <c:showVal val="1"/>
          <c:showCatName val="0"/>
          <c:showSerName val="0"/>
          <c:showPercent val="0"/>
          <c:showBubbleSize val="0"/>
        </c:dLbls>
        <c:gapWidth val="219"/>
        <c:overlap val="-27"/>
        <c:axId val="247696047"/>
        <c:axId val="247693135"/>
      </c:barChart>
      <c:catAx>
        <c:axId val="247696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47693135"/>
        <c:crosses val="autoZero"/>
        <c:auto val="1"/>
        <c:lblAlgn val="ctr"/>
        <c:lblOffset val="100"/>
        <c:noMultiLvlLbl val="0"/>
      </c:catAx>
      <c:valAx>
        <c:axId val="2476931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696047"/>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Tables!$D$3</c:f>
          <c:strCache>
            <c:ptCount val="1"/>
            <c:pt idx="0">
              <c:v>% Butttock Pain Change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5"/>
          <c:order val="0"/>
          <c:tx>
            <c:strRef>
              <c:f>Data!$J$24</c:f>
              <c:strCache>
                <c:ptCount val="1"/>
                <c:pt idx="0">
                  <c:v>Back</c:v>
                </c:pt>
              </c:strCache>
            </c:strRef>
          </c:tx>
          <c:invertIfNegative val="0"/>
          <c:dPt>
            <c:idx val="0"/>
            <c:invertIfNegative val="0"/>
            <c:bubble3D val="0"/>
            <c:spPr>
              <a:solidFill>
                <a:srgbClr val="FF0000"/>
              </a:solidFill>
            </c:spPr>
            <c:extLst>
              <c:ext xmlns:c16="http://schemas.microsoft.com/office/drawing/2014/chart" uri="{C3380CC4-5D6E-409C-BE32-E72D297353CC}">
                <c16:uniqueId val="{00000000-1972-4360-9D97-5FDC8A57EBC7}"/>
              </c:ext>
            </c:extLst>
          </c:dPt>
          <c:dPt>
            <c:idx val="4"/>
            <c:invertIfNegative val="0"/>
            <c:bubble3D val="0"/>
            <c:spPr>
              <a:solidFill>
                <a:schemeClr val="accent2"/>
              </a:solidFill>
            </c:spPr>
            <c:extLst>
              <c:ext xmlns:c16="http://schemas.microsoft.com/office/drawing/2014/chart" uri="{C3380CC4-5D6E-409C-BE32-E72D297353CC}">
                <c16:uniqueId val="{00000001-1972-4360-9D97-5FDC8A57EBC7}"/>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Data!$I$25:$I$29</c:f>
              <c:strCache>
                <c:ptCount val="5"/>
                <c:pt idx="0">
                  <c:v>immediate post</c:v>
                </c:pt>
                <c:pt idx="1">
                  <c:v>post 2 hrs</c:v>
                </c:pt>
                <c:pt idx="2">
                  <c:v>post 4 hrs</c:v>
                </c:pt>
                <c:pt idx="3">
                  <c:v>post 6 hrs</c:v>
                </c:pt>
                <c:pt idx="4">
                  <c:v>post 1 wk</c:v>
                </c:pt>
              </c:strCache>
            </c:strRef>
          </c:cat>
          <c:val>
            <c:numRef>
              <c:f>Data!$K$25:$K$29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BEDA-4EFE-AAAF-1053738EAA73}"/>
            </c:ext>
          </c:extLst>
        </c:ser>
        <c:dLbls>
          <c:dLblPos val="outEnd"/>
          <c:showLegendKey val="0"/>
          <c:showVal val="1"/>
          <c:showCatName val="0"/>
          <c:showSerName val="0"/>
          <c:showPercent val="0"/>
          <c:showBubbleSize val="0"/>
        </c:dLbls>
        <c:gapWidth val="219"/>
        <c:overlap val="-27"/>
        <c:axId val="247696047"/>
        <c:axId val="247693135"/>
      </c:barChart>
      <c:catAx>
        <c:axId val="247696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47693135"/>
        <c:crosses val="autoZero"/>
        <c:auto val="1"/>
        <c:lblAlgn val="ctr"/>
        <c:lblOffset val="100"/>
        <c:noMultiLvlLbl val="0"/>
      </c:catAx>
      <c:valAx>
        <c:axId val="2476931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696047"/>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Tables!$D$4</c:f>
          <c:strCache>
            <c:ptCount val="1"/>
            <c:pt idx="0">
              <c:v>% Lower Limb Pain Change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5"/>
          <c:order val="0"/>
          <c:tx>
            <c:strRef>
              <c:f>Data!$J$24</c:f>
              <c:strCache>
                <c:ptCount val="1"/>
                <c:pt idx="0">
                  <c:v>Back</c:v>
                </c:pt>
              </c:strCache>
            </c:strRef>
          </c:tx>
          <c:invertIfNegative val="0"/>
          <c:dPt>
            <c:idx val="0"/>
            <c:invertIfNegative val="0"/>
            <c:bubble3D val="0"/>
            <c:spPr>
              <a:solidFill>
                <a:srgbClr val="FF0000"/>
              </a:solidFill>
            </c:spPr>
            <c:extLst>
              <c:ext xmlns:c16="http://schemas.microsoft.com/office/drawing/2014/chart" uri="{C3380CC4-5D6E-409C-BE32-E72D297353CC}">
                <c16:uniqueId val="{00000000-6EC8-45D4-958F-D7A3B8A74AF6}"/>
              </c:ext>
            </c:extLst>
          </c:dPt>
          <c:dPt>
            <c:idx val="4"/>
            <c:invertIfNegative val="0"/>
            <c:bubble3D val="0"/>
            <c:spPr>
              <a:solidFill>
                <a:schemeClr val="accent2"/>
              </a:solidFill>
            </c:spPr>
            <c:extLst>
              <c:ext xmlns:c16="http://schemas.microsoft.com/office/drawing/2014/chart" uri="{C3380CC4-5D6E-409C-BE32-E72D297353CC}">
                <c16:uniqueId val="{00000001-6EC8-45D4-958F-D7A3B8A74AF6}"/>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Data!$I$25:$I$29</c:f>
              <c:strCache>
                <c:ptCount val="5"/>
                <c:pt idx="0">
                  <c:v>immediate post</c:v>
                </c:pt>
                <c:pt idx="1">
                  <c:v>post 2 hrs</c:v>
                </c:pt>
                <c:pt idx="2">
                  <c:v>post 4 hrs</c:v>
                </c:pt>
                <c:pt idx="3">
                  <c:v>post 6 hrs</c:v>
                </c:pt>
                <c:pt idx="4">
                  <c:v>post 1 wk</c:v>
                </c:pt>
              </c:strCache>
            </c:strRef>
          </c:cat>
          <c:val>
            <c:numRef>
              <c:f>Data!$L$25:$L$29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92AA-4732-B047-9DD91179834E}"/>
            </c:ext>
          </c:extLst>
        </c:ser>
        <c:dLbls>
          <c:dLblPos val="outEnd"/>
          <c:showLegendKey val="0"/>
          <c:showVal val="1"/>
          <c:showCatName val="0"/>
          <c:showSerName val="0"/>
          <c:showPercent val="0"/>
          <c:showBubbleSize val="0"/>
        </c:dLbls>
        <c:gapWidth val="219"/>
        <c:overlap val="-27"/>
        <c:axId val="247696047"/>
        <c:axId val="247693135"/>
      </c:barChart>
      <c:catAx>
        <c:axId val="247696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47693135"/>
        <c:crosses val="autoZero"/>
        <c:auto val="1"/>
        <c:lblAlgn val="ctr"/>
        <c:lblOffset val="100"/>
        <c:noMultiLvlLbl val="0"/>
      </c:catAx>
      <c:valAx>
        <c:axId val="2476931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696047"/>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Change</a:t>
            </a:r>
          </a:p>
        </c:rich>
      </c:tx>
      <c:overlay val="0"/>
      <c:spPr>
        <a:noFill/>
        <a:ln>
          <a:noFill/>
        </a:ln>
        <a:effectLst/>
      </c:spPr>
    </c:title>
    <c:autoTitleDeleted val="0"/>
    <c:plotArea>
      <c:layout/>
      <c:barChart>
        <c:barDir val="col"/>
        <c:grouping val="clustered"/>
        <c:varyColors val="0"/>
        <c:ser>
          <c:idx val="5"/>
          <c:order val="0"/>
          <c:tx>
            <c:strRef>
              <c:f>Data!$I$25</c:f>
              <c:strCache>
                <c:ptCount val="1"/>
                <c:pt idx="0">
                  <c:v>immediate post</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Data!$J$24:$L$24</c:f>
              <c:strCache>
                <c:ptCount val="3"/>
                <c:pt idx="0">
                  <c:v>Back</c:v>
                </c:pt>
                <c:pt idx="1">
                  <c:v>Buttock</c:v>
                </c:pt>
                <c:pt idx="2">
                  <c:v>Lower Limb</c:v>
                </c:pt>
              </c:strCache>
            </c:strRef>
          </c:cat>
          <c:val>
            <c:numRef>
              <c:f>Data!$J$25:$L$25</c:f>
              <c:numCache>
                <c:formatCode>0</c:formatCode>
                <c:ptCount val="3"/>
                <c:pt idx="0">
                  <c:v>0</c:v>
                </c:pt>
                <c:pt idx="1">
                  <c:v>0</c:v>
                </c:pt>
                <c:pt idx="2">
                  <c:v>0</c:v>
                </c:pt>
              </c:numCache>
            </c:numRef>
          </c:val>
          <c:extLst>
            <c:ext xmlns:c16="http://schemas.microsoft.com/office/drawing/2014/chart" uri="{C3380CC4-5D6E-409C-BE32-E72D297353CC}">
              <c16:uniqueId val="{00000000-A31B-4ACF-804B-9069B3101BA4}"/>
            </c:ext>
          </c:extLst>
        </c:ser>
        <c:ser>
          <c:idx val="6"/>
          <c:order val="1"/>
          <c:tx>
            <c:strRef>
              <c:f>Data!$I$26</c:f>
              <c:strCache>
                <c:ptCount val="1"/>
                <c:pt idx="0">
                  <c:v>post 2 hrs</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Data!$J$24:$L$24</c:f>
              <c:strCache>
                <c:ptCount val="3"/>
                <c:pt idx="0">
                  <c:v>Back</c:v>
                </c:pt>
                <c:pt idx="1">
                  <c:v>Buttock</c:v>
                </c:pt>
                <c:pt idx="2">
                  <c:v>Lower Limb</c:v>
                </c:pt>
              </c:strCache>
            </c:strRef>
          </c:cat>
          <c:val>
            <c:numRef>
              <c:f>Data!$J$26:$L$26</c:f>
              <c:numCache>
                <c:formatCode>0</c:formatCode>
                <c:ptCount val="3"/>
                <c:pt idx="0">
                  <c:v>0</c:v>
                </c:pt>
                <c:pt idx="1">
                  <c:v>0</c:v>
                </c:pt>
                <c:pt idx="2">
                  <c:v>0</c:v>
                </c:pt>
              </c:numCache>
            </c:numRef>
          </c:val>
          <c:extLst>
            <c:ext xmlns:c16="http://schemas.microsoft.com/office/drawing/2014/chart" uri="{C3380CC4-5D6E-409C-BE32-E72D297353CC}">
              <c16:uniqueId val="{00000001-A31B-4ACF-804B-9069B3101BA4}"/>
            </c:ext>
          </c:extLst>
        </c:ser>
        <c:ser>
          <c:idx val="7"/>
          <c:order val="2"/>
          <c:tx>
            <c:strRef>
              <c:f>Data!$I$27</c:f>
              <c:strCache>
                <c:ptCount val="1"/>
                <c:pt idx="0">
                  <c:v>post 4 hrs</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Data!$J$24:$L$24</c:f>
              <c:strCache>
                <c:ptCount val="3"/>
                <c:pt idx="0">
                  <c:v>Back</c:v>
                </c:pt>
                <c:pt idx="1">
                  <c:v>Buttock</c:v>
                </c:pt>
                <c:pt idx="2">
                  <c:v>Lower Limb</c:v>
                </c:pt>
              </c:strCache>
            </c:strRef>
          </c:cat>
          <c:val>
            <c:numRef>
              <c:f>Data!$J$27:$L$27</c:f>
              <c:numCache>
                <c:formatCode>0</c:formatCode>
                <c:ptCount val="3"/>
                <c:pt idx="0">
                  <c:v>0</c:v>
                </c:pt>
                <c:pt idx="1">
                  <c:v>0</c:v>
                </c:pt>
                <c:pt idx="2">
                  <c:v>0</c:v>
                </c:pt>
              </c:numCache>
            </c:numRef>
          </c:val>
          <c:extLst>
            <c:ext xmlns:c16="http://schemas.microsoft.com/office/drawing/2014/chart" uri="{C3380CC4-5D6E-409C-BE32-E72D297353CC}">
              <c16:uniqueId val="{00000002-A31B-4ACF-804B-9069B3101BA4}"/>
            </c:ext>
          </c:extLst>
        </c:ser>
        <c:ser>
          <c:idx val="8"/>
          <c:order val="3"/>
          <c:tx>
            <c:strRef>
              <c:f>Data!$I$28</c:f>
              <c:strCache>
                <c:ptCount val="1"/>
                <c:pt idx="0">
                  <c:v>post 6 hrs</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Data!$J$24:$L$24</c:f>
              <c:strCache>
                <c:ptCount val="3"/>
                <c:pt idx="0">
                  <c:v>Back</c:v>
                </c:pt>
                <c:pt idx="1">
                  <c:v>Buttock</c:v>
                </c:pt>
                <c:pt idx="2">
                  <c:v>Lower Limb</c:v>
                </c:pt>
              </c:strCache>
            </c:strRef>
          </c:cat>
          <c:val>
            <c:numRef>
              <c:f>Data!$J$28:$L$28</c:f>
              <c:numCache>
                <c:formatCode>0</c:formatCode>
                <c:ptCount val="3"/>
                <c:pt idx="0">
                  <c:v>0</c:v>
                </c:pt>
                <c:pt idx="1">
                  <c:v>0</c:v>
                </c:pt>
                <c:pt idx="2">
                  <c:v>0</c:v>
                </c:pt>
              </c:numCache>
            </c:numRef>
          </c:val>
          <c:extLst>
            <c:ext xmlns:c16="http://schemas.microsoft.com/office/drawing/2014/chart" uri="{C3380CC4-5D6E-409C-BE32-E72D297353CC}">
              <c16:uniqueId val="{00000003-A31B-4ACF-804B-9069B3101BA4}"/>
            </c:ext>
          </c:extLst>
        </c:ser>
        <c:ser>
          <c:idx val="9"/>
          <c:order val="4"/>
          <c:tx>
            <c:strRef>
              <c:f>Data!$I$29</c:f>
              <c:strCache>
                <c:ptCount val="1"/>
                <c:pt idx="0">
                  <c:v>post 1 wk</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Data!$J$24:$L$24</c:f>
              <c:strCache>
                <c:ptCount val="3"/>
                <c:pt idx="0">
                  <c:v>Back</c:v>
                </c:pt>
                <c:pt idx="1">
                  <c:v>Buttock</c:v>
                </c:pt>
                <c:pt idx="2">
                  <c:v>Lower Limb</c:v>
                </c:pt>
              </c:strCache>
            </c:strRef>
          </c:cat>
          <c:val>
            <c:numRef>
              <c:f>Data!$J$29:$L$29</c:f>
              <c:numCache>
                <c:formatCode>0</c:formatCode>
                <c:ptCount val="3"/>
                <c:pt idx="0">
                  <c:v>0</c:v>
                </c:pt>
                <c:pt idx="1">
                  <c:v>0</c:v>
                </c:pt>
                <c:pt idx="2">
                  <c:v>0</c:v>
                </c:pt>
              </c:numCache>
            </c:numRef>
          </c:val>
          <c:extLst>
            <c:ext xmlns:c16="http://schemas.microsoft.com/office/drawing/2014/chart" uri="{C3380CC4-5D6E-409C-BE32-E72D297353CC}">
              <c16:uniqueId val="{00000004-A31B-4ACF-804B-9069B3101BA4}"/>
            </c:ext>
          </c:extLst>
        </c:ser>
        <c:dLbls>
          <c:dLblPos val="outEnd"/>
          <c:showLegendKey val="0"/>
          <c:showVal val="1"/>
          <c:showCatName val="0"/>
          <c:showSerName val="0"/>
          <c:showPercent val="0"/>
          <c:showBubbleSize val="0"/>
        </c:dLbls>
        <c:gapWidth val="219"/>
        <c:overlap val="-27"/>
        <c:axId val="247696047"/>
        <c:axId val="247693135"/>
      </c:barChart>
      <c:catAx>
        <c:axId val="247696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47693135"/>
        <c:crosses val="autoZero"/>
        <c:auto val="1"/>
        <c:lblAlgn val="ctr"/>
        <c:lblOffset val="100"/>
        <c:noMultiLvlLbl val="0"/>
      </c:catAx>
      <c:valAx>
        <c:axId val="2476931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696047"/>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AU"/>
              <a:t>% Pain Iintensity Change to 12 weeks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lineChart>
        <c:grouping val="standard"/>
        <c:varyColors val="0"/>
        <c:ser>
          <c:idx val="0"/>
          <c:order val="0"/>
          <c:tx>
            <c:strRef>
              <c:f>Data!$J$4</c:f>
              <c:strCache>
                <c:ptCount val="1"/>
                <c:pt idx="0">
                  <c:v>Back</c:v>
                </c:pt>
              </c:strCache>
            </c:strRef>
          </c:tx>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Data!$I$5:$I$15</c:f>
              <c:strCache>
                <c:ptCount val="11"/>
                <c:pt idx="0">
                  <c:v>pre</c:v>
                </c:pt>
                <c:pt idx="1">
                  <c:v>immediate post</c:v>
                </c:pt>
                <c:pt idx="2">
                  <c:v>post 2 hrs</c:v>
                </c:pt>
                <c:pt idx="3">
                  <c:v>post 4 hrs</c:v>
                </c:pt>
                <c:pt idx="4">
                  <c:v>post 6 hrs</c:v>
                </c:pt>
                <c:pt idx="5">
                  <c:v>post 1 wk</c:v>
                </c:pt>
                <c:pt idx="6">
                  <c:v>post 2 wks</c:v>
                </c:pt>
                <c:pt idx="7">
                  <c:v>post 3 wks</c:v>
                </c:pt>
                <c:pt idx="8">
                  <c:v>post 4 wks</c:v>
                </c:pt>
                <c:pt idx="9">
                  <c:v>post 6 wks</c:v>
                </c:pt>
                <c:pt idx="10">
                  <c:v>post 12 wks</c:v>
                </c:pt>
              </c:strCache>
            </c:strRef>
          </c:cat>
          <c:val>
            <c:numRef>
              <c:f>Data!$J$5:$J$15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0605-4A8A-8F0F-8EAEF27CAD3F}"/>
            </c:ext>
          </c:extLst>
        </c:ser>
        <c:ser>
          <c:idx val="1"/>
          <c:order val="1"/>
          <c:tx>
            <c:strRef>
              <c:f>Data!$K$4</c:f>
              <c:strCache>
                <c:ptCount val="1"/>
                <c:pt idx="0">
                  <c:v>Buttock</c:v>
                </c:pt>
              </c:strCache>
            </c:strRef>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Data!$I$5:$I$15</c:f>
              <c:strCache>
                <c:ptCount val="11"/>
                <c:pt idx="0">
                  <c:v>pre</c:v>
                </c:pt>
                <c:pt idx="1">
                  <c:v>immediate post</c:v>
                </c:pt>
                <c:pt idx="2">
                  <c:v>post 2 hrs</c:v>
                </c:pt>
                <c:pt idx="3">
                  <c:v>post 4 hrs</c:v>
                </c:pt>
                <c:pt idx="4">
                  <c:v>post 6 hrs</c:v>
                </c:pt>
                <c:pt idx="5">
                  <c:v>post 1 wk</c:v>
                </c:pt>
                <c:pt idx="6">
                  <c:v>post 2 wks</c:v>
                </c:pt>
                <c:pt idx="7">
                  <c:v>post 3 wks</c:v>
                </c:pt>
                <c:pt idx="8">
                  <c:v>post 4 wks</c:v>
                </c:pt>
                <c:pt idx="9">
                  <c:v>post 6 wks</c:v>
                </c:pt>
                <c:pt idx="10">
                  <c:v>post 12 wks</c:v>
                </c:pt>
              </c:strCache>
            </c:strRef>
          </c:cat>
          <c:val>
            <c:numRef>
              <c:f>Data!$K$5:$K$15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0605-4A8A-8F0F-8EAEF27CAD3F}"/>
            </c:ext>
          </c:extLst>
        </c:ser>
        <c:ser>
          <c:idx val="2"/>
          <c:order val="2"/>
          <c:tx>
            <c:strRef>
              <c:f>Data!$L$4</c:f>
              <c:strCache>
                <c:ptCount val="1"/>
                <c:pt idx="0">
                  <c:v>Lower Limb</c:v>
                </c:pt>
              </c:strCache>
            </c:strRef>
          </c:tx>
          <c:spPr>
            <a:ln w="31750" cap="rnd">
              <a:solidFill>
                <a:schemeClr val="accent3"/>
              </a:solidFill>
              <a:round/>
            </a:ln>
            <a:effectLst/>
          </c:spPr>
          <c:marker>
            <c:symbol val="circle"/>
            <c:size val="17"/>
            <c:spPr>
              <a:solidFill>
                <a:schemeClr val="accent3"/>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Data!$I$5:$I$15</c:f>
              <c:strCache>
                <c:ptCount val="11"/>
                <c:pt idx="0">
                  <c:v>pre</c:v>
                </c:pt>
                <c:pt idx="1">
                  <c:v>immediate post</c:v>
                </c:pt>
                <c:pt idx="2">
                  <c:v>post 2 hrs</c:v>
                </c:pt>
                <c:pt idx="3">
                  <c:v>post 4 hrs</c:v>
                </c:pt>
                <c:pt idx="4">
                  <c:v>post 6 hrs</c:v>
                </c:pt>
                <c:pt idx="5">
                  <c:v>post 1 wk</c:v>
                </c:pt>
                <c:pt idx="6">
                  <c:v>post 2 wks</c:v>
                </c:pt>
                <c:pt idx="7">
                  <c:v>post 3 wks</c:v>
                </c:pt>
                <c:pt idx="8">
                  <c:v>post 4 wks</c:v>
                </c:pt>
                <c:pt idx="9">
                  <c:v>post 6 wks</c:v>
                </c:pt>
                <c:pt idx="10">
                  <c:v>post 12 wks</c:v>
                </c:pt>
              </c:strCache>
            </c:strRef>
          </c:cat>
          <c:val>
            <c:numRef>
              <c:f>Data!$L$5:$L$15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0605-4A8A-8F0F-8EAEF27CAD3F}"/>
            </c:ext>
          </c:extLst>
        </c:ser>
        <c:dLbls>
          <c:dLblPos val="ctr"/>
          <c:showLegendKey val="0"/>
          <c:showVal val="1"/>
          <c:showCatName val="0"/>
          <c:showSerName val="0"/>
          <c:showPercent val="0"/>
          <c:showBubbleSize val="0"/>
        </c:dLbls>
        <c:marker val="1"/>
        <c:smooth val="0"/>
        <c:axId val="886415712"/>
        <c:axId val="886410720"/>
      </c:lineChart>
      <c:catAx>
        <c:axId val="88641571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886410720"/>
        <c:crosses val="autoZero"/>
        <c:auto val="1"/>
        <c:lblAlgn val="ctr"/>
        <c:lblOffset val="100"/>
        <c:noMultiLvlLbl val="0"/>
      </c:catAx>
      <c:valAx>
        <c:axId val="8864107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886415712"/>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AU"/>
              <a:t>Mean % Pain Iintensity Change to 12 weeks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lineChart>
        <c:grouping val="standard"/>
        <c:varyColors val="0"/>
        <c:ser>
          <c:idx val="0"/>
          <c:order val="0"/>
          <c:tx>
            <c:strRef>
              <c:f>Data!$M$4</c:f>
              <c:strCache>
                <c:ptCount val="1"/>
                <c:pt idx="0">
                  <c:v>Mean score</c:v>
                </c:pt>
              </c:strCache>
            </c:strRef>
          </c:tx>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Data!$I$5:$I$15</c:f>
              <c:strCache>
                <c:ptCount val="11"/>
                <c:pt idx="0">
                  <c:v>pre</c:v>
                </c:pt>
                <c:pt idx="1">
                  <c:v>immediate post</c:v>
                </c:pt>
                <c:pt idx="2">
                  <c:v>post 2 hrs</c:v>
                </c:pt>
                <c:pt idx="3">
                  <c:v>post 4 hrs</c:v>
                </c:pt>
                <c:pt idx="4">
                  <c:v>post 6 hrs</c:v>
                </c:pt>
                <c:pt idx="5">
                  <c:v>post 1 wk</c:v>
                </c:pt>
                <c:pt idx="6">
                  <c:v>post 2 wks</c:v>
                </c:pt>
                <c:pt idx="7">
                  <c:v>post 3 wks</c:v>
                </c:pt>
                <c:pt idx="8">
                  <c:v>post 4 wks</c:v>
                </c:pt>
                <c:pt idx="9">
                  <c:v>post 6 wks</c:v>
                </c:pt>
                <c:pt idx="10">
                  <c:v>post 12 wks</c:v>
                </c:pt>
              </c:strCache>
            </c:strRef>
          </c:cat>
          <c:val>
            <c:numRef>
              <c:f>Data!$M$5:$M$15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B324-4B62-9392-A870ADCFB7F6}"/>
            </c:ext>
          </c:extLst>
        </c:ser>
        <c:dLbls>
          <c:dLblPos val="ctr"/>
          <c:showLegendKey val="0"/>
          <c:showVal val="1"/>
          <c:showCatName val="0"/>
          <c:showSerName val="0"/>
          <c:showPercent val="0"/>
          <c:showBubbleSize val="0"/>
        </c:dLbls>
        <c:marker val="1"/>
        <c:smooth val="0"/>
        <c:axId val="886415712"/>
        <c:axId val="886410720"/>
      </c:lineChart>
      <c:catAx>
        <c:axId val="88641571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886410720"/>
        <c:crosses val="autoZero"/>
        <c:auto val="1"/>
        <c:lblAlgn val="ctr"/>
        <c:lblOffset val="100"/>
        <c:noMultiLvlLbl val="0"/>
      </c:catAx>
      <c:valAx>
        <c:axId val="8864107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886415712"/>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19</xdr:col>
      <xdr:colOff>133350</xdr:colOff>
      <xdr:row>6</xdr:row>
      <xdr:rowOff>95250</xdr:rowOff>
    </xdr:from>
    <xdr:to>
      <xdr:col>20</xdr:col>
      <xdr:colOff>590550</xdr:colOff>
      <xdr:row>8</xdr:row>
      <xdr:rowOff>276225</xdr:rowOff>
    </xdr:to>
    <xdr:sp macro="[0]!ResetData" textlink="">
      <xdr:nvSpPr>
        <xdr:cNvPr id="3" name="Flowchart: Alternate Process 2">
          <a:extLst>
            <a:ext uri="{FF2B5EF4-FFF2-40B4-BE49-F238E27FC236}">
              <a16:creationId xmlns:a16="http://schemas.microsoft.com/office/drawing/2014/main" id="{70AD2E22-8310-C753-6222-25B32A213C68}"/>
            </a:ext>
          </a:extLst>
        </xdr:cNvPr>
        <xdr:cNvSpPr/>
      </xdr:nvSpPr>
      <xdr:spPr>
        <a:xfrm>
          <a:off x="11715750" y="1047750"/>
          <a:ext cx="1066800" cy="771525"/>
        </a:xfrm>
        <a:prstGeom prst="flowChartAlternateProcess">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800">
              <a:solidFill>
                <a:schemeClr val="tx1"/>
              </a:solidFill>
            </a:rPr>
            <a:t>Clear / Reset!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104775</xdr:colOff>
      <xdr:row>3</xdr:row>
      <xdr:rowOff>47625</xdr:rowOff>
    </xdr:from>
    <xdr:to>
      <xdr:col>4</xdr:col>
      <xdr:colOff>447675</xdr:colOff>
      <xdr:row>6</xdr:row>
      <xdr:rowOff>171450</xdr:rowOff>
    </xdr:to>
    <xdr:sp macro="" textlink="">
      <xdr:nvSpPr>
        <xdr:cNvPr id="2" name="Right Brace 1">
          <a:extLst>
            <a:ext uri="{FF2B5EF4-FFF2-40B4-BE49-F238E27FC236}">
              <a16:creationId xmlns:a16="http://schemas.microsoft.com/office/drawing/2014/main" id="{3FFA0C56-97A2-F116-0F60-21A81B69A78B}"/>
            </a:ext>
          </a:extLst>
        </xdr:cNvPr>
        <xdr:cNvSpPr/>
      </xdr:nvSpPr>
      <xdr:spPr>
        <a:xfrm>
          <a:off x="4600575" y="619125"/>
          <a:ext cx="342900" cy="69532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4</xdr:col>
      <xdr:colOff>666749</xdr:colOff>
      <xdr:row>7</xdr:row>
      <xdr:rowOff>161925</xdr:rowOff>
    </xdr:from>
    <xdr:to>
      <xdr:col>5</xdr:col>
      <xdr:colOff>695324</xdr:colOff>
      <xdr:row>24</xdr:row>
      <xdr:rowOff>0</xdr:rowOff>
    </xdr:to>
    <xdr:sp macro="" textlink="">
      <xdr:nvSpPr>
        <xdr:cNvPr id="3" name="Right Brace 2">
          <a:extLst>
            <a:ext uri="{FF2B5EF4-FFF2-40B4-BE49-F238E27FC236}">
              <a16:creationId xmlns:a16="http://schemas.microsoft.com/office/drawing/2014/main" id="{0A1A7659-4966-41CA-A940-030F323C4F73}"/>
            </a:ext>
          </a:extLst>
        </xdr:cNvPr>
        <xdr:cNvSpPr/>
      </xdr:nvSpPr>
      <xdr:spPr>
        <a:xfrm>
          <a:off x="5162549" y="1495425"/>
          <a:ext cx="695325" cy="3076575"/>
        </a:xfrm>
        <a:prstGeom prst="rightBrace">
          <a:avLst>
            <a:gd name="adj1" fmla="val 8333"/>
            <a:gd name="adj2" fmla="val 50625"/>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5</xdr:col>
      <xdr:colOff>0</xdr:colOff>
      <xdr:row>24</xdr:row>
      <xdr:rowOff>1</xdr:rowOff>
    </xdr:from>
    <xdr:to>
      <xdr:col>5</xdr:col>
      <xdr:colOff>695325</xdr:colOff>
      <xdr:row>35</xdr:row>
      <xdr:rowOff>1</xdr:rowOff>
    </xdr:to>
    <xdr:sp macro="" textlink="">
      <xdr:nvSpPr>
        <xdr:cNvPr id="4" name="Right Brace 3">
          <a:extLst>
            <a:ext uri="{FF2B5EF4-FFF2-40B4-BE49-F238E27FC236}">
              <a16:creationId xmlns:a16="http://schemas.microsoft.com/office/drawing/2014/main" id="{7AD86514-07B9-4C53-84A7-E69553173884}"/>
            </a:ext>
          </a:extLst>
        </xdr:cNvPr>
        <xdr:cNvSpPr/>
      </xdr:nvSpPr>
      <xdr:spPr>
        <a:xfrm>
          <a:off x="5162550" y="4572001"/>
          <a:ext cx="695325" cy="2095500"/>
        </a:xfrm>
        <a:prstGeom prst="rightBrace">
          <a:avLst>
            <a:gd name="adj1" fmla="val 8333"/>
            <a:gd name="adj2" fmla="val 50625"/>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5</xdr:col>
      <xdr:colOff>0</xdr:colOff>
      <xdr:row>36</xdr:row>
      <xdr:rowOff>0</xdr:rowOff>
    </xdr:from>
    <xdr:to>
      <xdr:col>5</xdr:col>
      <xdr:colOff>695325</xdr:colOff>
      <xdr:row>47</xdr:row>
      <xdr:rowOff>0</xdr:rowOff>
    </xdr:to>
    <xdr:sp macro="" textlink="">
      <xdr:nvSpPr>
        <xdr:cNvPr id="5" name="Right Brace 4">
          <a:extLst>
            <a:ext uri="{FF2B5EF4-FFF2-40B4-BE49-F238E27FC236}">
              <a16:creationId xmlns:a16="http://schemas.microsoft.com/office/drawing/2014/main" id="{FE83AC7A-C9AD-4DDA-BBDB-B45FE3298D70}"/>
            </a:ext>
          </a:extLst>
        </xdr:cNvPr>
        <xdr:cNvSpPr/>
      </xdr:nvSpPr>
      <xdr:spPr>
        <a:xfrm>
          <a:off x="5162550" y="6858000"/>
          <a:ext cx="695325" cy="2095500"/>
        </a:xfrm>
        <a:prstGeom prst="rightBrace">
          <a:avLst>
            <a:gd name="adj1" fmla="val 8333"/>
            <a:gd name="adj2" fmla="val 50625"/>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47625</xdr:rowOff>
    </xdr:from>
    <xdr:to>
      <xdr:col>7</xdr:col>
      <xdr:colOff>447675</xdr:colOff>
      <xdr:row>20</xdr:row>
      <xdr:rowOff>100014</xdr:rowOff>
    </xdr:to>
    <xdr:graphicFrame macro="">
      <xdr:nvGraphicFramePr>
        <xdr:cNvPr id="2" name="Chart 1">
          <a:extLst>
            <a:ext uri="{FF2B5EF4-FFF2-40B4-BE49-F238E27FC236}">
              <a16:creationId xmlns:a16="http://schemas.microsoft.com/office/drawing/2014/main" id="{4564473F-F121-461E-91DC-1446EB13FB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21</xdr:row>
      <xdr:rowOff>0</xdr:rowOff>
    </xdr:from>
    <xdr:to>
      <xdr:col>8</xdr:col>
      <xdr:colOff>9525</xdr:colOff>
      <xdr:row>40</xdr:row>
      <xdr:rowOff>57150</xdr:rowOff>
    </xdr:to>
    <xdr:graphicFrame macro="">
      <xdr:nvGraphicFramePr>
        <xdr:cNvPr id="3" name="Chart 2">
          <a:extLst>
            <a:ext uri="{FF2B5EF4-FFF2-40B4-BE49-F238E27FC236}">
              <a16:creationId xmlns:a16="http://schemas.microsoft.com/office/drawing/2014/main" id="{5EC4E9CE-16D8-4D8A-8E51-74D1EA3F76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9525</xdr:colOff>
      <xdr:row>20</xdr:row>
      <xdr:rowOff>190499</xdr:rowOff>
    </xdr:from>
    <xdr:to>
      <xdr:col>16</xdr:col>
      <xdr:colOff>523875</xdr:colOff>
      <xdr:row>40</xdr:row>
      <xdr:rowOff>47624</xdr:rowOff>
    </xdr:to>
    <xdr:graphicFrame macro="">
      <xdr:nvGraphicFramePr>
        <xdr:cNvPr id="4" name="Chart 3">
          <a:extLst>
            <a:ext uri="{FF2B5EF4-FFF2-40B4-BE49-F238E27FC236}">
              <a16:creationId xmlns:a16="http://schemas.microsoft.com/office/drawing/2014/main" id="{F99EFAB2-910E-4C79-9C5B-FC02E37216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28575</xdr:colOff>
      <xdr:row>21</xdr:row>
      <xdr:rowOff>0</xdr:rowOff>
    </xdr:from>
    <xdr:to>
      <xdr:col>25</xdr:col>
      <xdr:colOff>523875</xdr:colOff>
      <xdr:row>40</xdr:row>
      <xdr:rowOff>76200</xdr:rowOff>
    </xdr:to>
    <xdr:graphicFrame macro="">
      <xdr:nvGraphicFramePr>
        <xdr:cNvPr id="5" name="Chart 4">
          <a:extLst>
            <a:ext uri="{FF2B5EF4-FFF2-40B4-BE49-F238E27FC236}">
              <a16:creationId xmlns:a16="http://schemas.microsoft.com/office/drawing/2014/main" id="{60C9DF03-4233-4062-A9DF-60850518F2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40</xdr:row>
      <xdr:rowOff>114299</xdr:rowOff>
    </xdr:from>
    <xdr:to>
      <xdr:col>11</xdr:col>
      <xdr:colOff>561974</xdr:colOff>
      <xdr:row>60</xdr:row>
      <xdr:rowOff>104774</xdr:rowOff>
    </xdr:to>
    <xdr:graphicFrame macro="">
      <xdr:nvGraphicFramePr>
        <xdr:cNvPr id="6" name="Chart 5">
          <a:extLst>
            <a:ext uri="{FF2B5EF4-FFF2-40B4-BE49-F238E27FC236}">
              <a16:creationId xmlns:a16="http://schemas.microsoft.com/office/drawing/2014/main" id="{FB378CEB-46E9-438B-B77F-EEEE0238B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514351</xdr:colOff>
      <xdr:row>0</xdr:row>
      <xdr:rowOff>66675</xdr:rowOff>
    </xdr:from>
    <xdr:to>
      <xdr:col>16</xdr:col>
      <xdr:colOff>514351</xdr:colOff>
      <xdr:row>20</xdr:row>
      <xdr:rowOff>119064</xdr:rowOff>
    </xdr:to>
    <xdr:graphicFrame macro="">
      <xdr:nvGraphicFramePr>
        <xdr:cNvPr id="7" name="Chart 6">
          <a:extLst>
            <a:ext uri="{FF2B5EF4-FFF2-40B4-BE49-F238E27FC236}">
              <a16:creationId xmlns:a16="http://schemas.microsoft.com/office/drawing/2014/main" id="{4374A60F-943E-4C1D-950F-F65133DFF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9525</xdr:colOff>
      <xdr:row>0</xdr:row>
      <xdr:rowOff>76200</xdr:rowOff>
    </xdr:from>
    <xdr:to>
      <xdr:col>27</xdr:col>
      <xdr:colOff>142876</xdr:colOff>
      <xdr:row>20</xdr:row>
      <xdr:rowOff>128589</xdr:rowOff>
    </xdr:to>
    <xdr:graphicFrame macro="">
      <xdr:nvGraphicFramePr>
        <xdr:cNvPr id="8" name="Chart 7">
          <a:extLst>
            <a:ext uri="{FF2B5EF4-FFF2-40B4-BE49-F238E27FC236}">
              <a16:creationId xmlns:a16="http://schemas.microsoft.com/office/drawing/2014/main" id="{0E607378-6767-4BCF-A4F0-1DF61B5C1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485775</xdr:colOff>
      <xdr:row>2</xdr:row>
      <xdr:rowOff>123825</xdr:rowOff>
    </xdr:from>
    <xdr:to>
      <xdr:col>6</xdr:col>
      <xdr:colOff>342900</xdr:colOff>
      <xdr:row>20</xdr:row>
      <xdr:rowOff>9525</xdr:rowOff>
    </xdr:to>
    <xdr:sp macro="" textlink="">
      <xdr:nvSpPr>
        <xdr:cNvPr id="9" name="Rectangle: Rounded Corners 8">
          <a:extLst>
            <a:ext uri="{FF2B5EF4-FFF2-40B4-BE49-F238E27FC236}">
              <a16:creationId xmlns:a16="http://schemas.microsoft.com/office/drawing/2014/main" id="{53212A23-2142-8ACD-5535-E233443D5CB5}"/>
            </a:ext>
          </a:extLst>
        </xdr:cNvPr>
        <xdr:cNvSpPr/>
      </xdr:nvSpPr>
      <xdr:spPr>
        <a:xfrm>
          <a:off x="1704975" y="504825"/>
          <a:ext cx="2295525" cy="3314700"/>
        </a:xfrm>
        <a:prstGeom prst="roundRect">
          <a:avLst/>
        </a:prstGeom>
        <a:solidFill>
          <a:srgbClr val="92D050">
            <a:alpha val="27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10</xdr:col>
      <xdr:colOff>161925</xdr:colOff>
      <xdr:row>3</xdr:row>
      <xdr:rowOff>28575</xdr:rowOff>
    </xdr:from>
    <xdr:to>
      <xdr:col>12</xdr:col>
      <xdr:colOff>476250</xdr:colOff>
      <xdr:row>20</xdr:row>
      <xdr:rowOff>104775</xdr:rowOff>
    </xdr:to>
    <xdr:sp macro="" textlink="">
      <xdr:nvSpPr>
        <xdr:cNvPr id="10" name="Rectangle: Rounded Corners 9">
          <a:extLst>
            <a:ext uri="{FF2B5EF4-FFF2-40B4-BE49-F238E27FC236}">
              <a16:creationId xmlns:a16="http://schemas.microsoft.com/office/drawing/2014/main" id="{B392EA3D-A9C2-4CAB-B04B-90EA70B8F7AA}"/>
            </a:ext>
          </a:extLst>
        </xdr:cNvPr>
        <xdr:cNvSpPr/>
      </xdr:nvSpPr>
      <xdr:spPr>
        <a:xfrm>
          <a:off x="6257925" y="600075"/>
          <a:ext cx="1533525" cy="3314700"/>
        </a:xfrm>
        <a:prstGeom prst="roundRect">
          <a:avLst/>
        </a:prstGeom>
        <a:solidFill>
          <a:srgbClr val="92D050">
            <a:alpha val="27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19</xdr:col>
      <xdr:colOff>323850</xdr:colOff>
      <xdr:row>2</xdr:row>
      <xdr:rowOff>142875</xdr:rowOff>
    </xdr:from>
    <xdr:to>
      <xdr:col>22</xdr:col>
      <xdr:colOff>314325</xdr:colOff>
      <xdr:row>20</xdr:row>
      <xdr:rowOff>28575</xdr:rowOff>
    </xdr:to>
    <xdr:sp macro="" textlink="">
      <xdr:nvSpPr>
        <xdr:cNvPr id="11" name="Rectangle: Rounded Corners 10">
          <a:extLst>
            <a:ext uri="{FF2B5EF4-FFF2-40B4-BE49-F238E27FC236}">
              <a16:creationId xmlns:a16="http://schemas.microsoft.com/office/drawing/2014/main" id="{68242D26-810F-4210-916C-921B5E3FAEA4}"/>
            </a:ext>
          </a:extLst>
        </xdr:cNvPr>
        <xdr:cNvSpPr/>
      </xdr:nvSpPr>
      <xdr:spPr>
        <a:xfrm>
          <a:off x="11906250" y="523875"/>
          <a:ext cx="1819275" cy="3314700"/>
        </a:xfrm>
        <a:prstGeom prst="roundRect">
          <a:avLst/>
        </a:prstGeom>
        <a:solidFill>
          <a:srgbClr val="92D050">
            <a:alpha val="27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22</xdr:col>
      <xdr:colOff>323850</xdr:colOff>
      <xdr:row>2</xdr:row>
      <xdr:rowOff>142875</xdr:rowOff>
    </xdr:from>
    <xdr:to>
      <xdr:col>25</xdr:col>
      <xdr:colOff>314325</xdr:colOff>
      <xdr:row>20</xdr:row>
      <xdr:rowOff>28575</xdr:rowOff>
    </xdr:to>
    <xdr:sp macro="" textlink="">
      <xdr:nvSpPr>
        <xdr:cNvPr id="12" name="Rectangle: Rounded Corners 11">
          <a:extLst>
            <a:ext uri="{FF2B5EF4-FFF2-40B4-BE49-F238E27FC236}">
              <a16:creationId xmlns:a16="http://schemas.microsoft.com/office/drawing/2014/main" id="{DE54E49A-B09F-41A6-8D17-954E1D5B9598}"/>
            </a:ext>
          </a:extLst>
        </xdr:cNvPr>
        <xdr:cNvSpPr/>
      </xdr:nvSpPr>
      <xdr:spPr>
        <a:xfrm>
          <a:off x="13735050" y="523875"/>
          <a:ext cx="1819275" cy="3314700"/>
        </a:xfrm>
        <a:prstGeom prst="roundRect">
          <a:avLst/>
        </a:prstGeom>
        <a:solidFill>
          <a:schemeClr val="accent2">
            <a:lumMod val="40000"/>
            <a:lumOff val="60000"/>
            <a:alpha val="27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495300</xdr:colOff>
      <xdr:row>3</xdr:row>
      <xdr:rowOff>38100</xdr:rowOff>
    </xdr:from>
    <xdr:to>
      <xdr:col>15</xdr:col>
      <xdr:colOff>200025</xdr:colOff>
      <xdr:row>20</xdr:row>
      <xdr:rowOff>114300</xdr:rowOff>
    </xdr:to>
    <xdr:sp macro="" textlink="">
      <xdr:nvSpPr>
        <xdr:cNvPr id="13" name="Rectangle: Rounded Corners 12">
          <a:extLst>
            <a:ext uri="{FF2B5EF4-FFF2-40B4-BE49-F238E27FC236}">
              <a16:creationId xmlns:a16="http://schemas.microsoft.com/office/drawing/2014/main" id="{445052DE-BBAA-40B1-9E3F-0260F03E7C9E}"/>
            </a:ext>
          </a:extLst>
        </xdr:cNvPr>
        <xdr:cNvSpPr/>
      </xdr:nvSpPr>
      <xdr:spPr>
        <a:xfrm>
          <a:off x="7810500" y="609600"/>
          <a:ext cx="1533525" cy="3314700"/>
        </a:xfrm>
        <a:prstGeom prst="roundRect">
          <a:avLst/>
        </a:prstGeom>
        <a:solidFill>
          <a:schemeClr val="accent2">
            <a:lumMod val="40000"/>
            <a:lumOff val="60000"/>
            <a:alpha val="27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342901</xdr:colOff>
      <xdr:row>2</xdr:row>
      <xdr:rowOff>133350</xdr:rowOff>
    </xdr:from>
    <xdr:to>
      <xdr:col>7</xdr:col>
      <xdr:colOff>285751</xdr:colOff>
      <xdr:row>20</xdr:row>
      <xdr:rowOff>19050</xdr:rowOff>
    </xdr:to>
    <xdr:sp macro="" textlink="">
      <xdr:nvSpPr>
        <xdr:cNvPr id="14" name="Rectangle: Rounded Corners 13">
          <a:extLst>
            <a:ext uri="{FF2B5EF4-FFF2-40B4-BE49-F238E27FC236}">
              <a16:creationId xmlns:a16="http://schemas.microsoft.com/office/drawing/2014/main" id="{BF42D804-F913-4D93-A387-071026D40A77}"/>
            </a:ext>
          </a:extLst>
        </xdr:cNvPr>
        <xdr:cNvSpPr/>
      </xdr:nvSpPr>
      <xdr:spPr>
        <a:xfrm>
          <a:off x="4000501" y="514350"/>
          <a:ext cx="552450" cy="3314700"/>
        </a:xfrm>
        <a:prstGeom prst="roundRect">
          <a:avLst/>
        </a:prstGeom>
        <a:solidFill>
          <a:schemeClr val="accent2">
            <a:lumMod val="40000"/>
            <a:lumOff val="60000"/>
            <a:alpha val="27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15</xdr:col>
      <xdr:colOff>209549</xdr:colOff>
      <xdr:row>3</xdr:row>
      <xdr:rowOff>28575</xdr:rowOff>
    </xdr:from>
    <xdr:to>
      <xdr:col>16</xdr:col>
      <xdr:colOff>371474</xdr:colOff>
      <xdr:row>20</xdr:row>
      <xdr:rowOff>104775</xdr:rowOff>
    </xdr:to>
    <xdr:sp macro="" textlink="">
      <xdr:nvSpPr>
        <xdr:cNvPr id="15" name="Rectangle: Rounded Corners 14">
          <a:extLst>
            <a:ext uri="{FF2B5EF4-FFF2-40B4-BE49-F238E27FC236}">
              <a16:creationId xmlns:a16="http://schemas.microsoft.com/office/drawing/2014/main" id="{66D2431A-6AFB-4A3E-9725-C4C07EBCEA13}"/>
            </a:ext>
          </a:extLst>
        </xdr:cNvPr>
        <xdr:cNvSpPr/>
      </xdr:nvSpPr>
      <xdr:spPr>
        <a:xfrm>
          <a:off x="9353549" y="600075"/>
          <a:ext cx="771525" cy="3314700"/>
        </a:xfrm>
        <a:prstGeom prst="roundRect">
          <a:avLst/>
        </a:prstGeom>
        <a:solidFill>
          <a:schemeClr val="tx2">
            <a:lumMod val="40000"/>
            <a:lumOff val="60000"/>
            <a:alpha val="27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25</xdr:col>
      <xdr:colOff>314325</xdr:colOff>
      <xdr:row>2</xdr:row>
      <xdr:rowOff>142875</xdr:rowOff>
    </xdr:from>
    <xdr:to>
      <xdr:col>26</xdr:col>
      <xdr:colOff>476250</xdr:colOff>
      <xdr:row>20</xdr:row>
      <xdr:rowOff>28575</xdr:rowOff>
    </xdr:to>
    <xdr:sp macro="" textlink="">
      <xdr:nvSpPr>
        <xdr:cNvPr id="16" name="Rectangle: Rounded Corners 15">
          <a:extLst>
            <a:ext uri="{FF2B5EF4-FFF2-40B4-BE49-F238E27FC236}">
              <a16:creationId xmlns:a16="http://schemas.microsoft.com/office/drawing/2014/main" id="{3E018311-F6EA-4369-BA88-D238E4AB4FDC}"/>
            </a:ext>
          </a:extLst>
        </xdr:cNvPr>
        <xdr:cNvSpPr/>
      </xdr:nvSpPr>
      <xdr:spPr>
        <a:xfrm>
          <a:off x="15554325" y="523875"/>
          <a:ext cx="771525" cy="3314700"/>
        </a:xfrm>
        <a:prstGeom prst="roundRect">
          <a:avLst/>
        </a:prstGeom>
        <a:solidFill>
          <a:schemeClr val="tx2">
            <a:lumMod val="40000"/>
            <a:lumOff val="60000"/>
            <a:alpha val="27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oneCellAnchor>
    <xdr:from>
      <xdr:col>20</xdr:col>
      <xdr:colOff>209550</xdr:colOff>
      <xdr:row>3</xdr:row>
      <xdr:rowOff>38100</xdr:rowOff>
    </xdr:from>
    <xdr:ext cx="689484" cy="264560"/>
    <xdr:sp macro="" textlink="">
      <xdr:nvSpPr>
        <xdr:cNvPr id="20" name="TextBox 19">
          <a:extLst>
            <a:ext uri="{FF2B5EF4-FFF2-40B4-BE49-F238E27FC236}">
              <a16:creationId xmlns:a16="http://schemas.microsoft.com/office/drawing/2014/main" id="{F5C71E4F-4543-4499-9F61-BC59032F5010}"/>
            </a:ext>
          </a:extLst>
        </xdr:cNvPr>
        <xdr:cNvSpPr txBox="1"/>
      </xdr:nvSpPr>
      <xdr:spPr>
        <a:xfrm>
          <a:off x="12401550" y="609600"/>
          <a:ext cx="68948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1100"/>
            <a:t>LA Effect</a:t>
          </a:r>
        </a:p>
      </xdr:txBody>
    </xdr:sp>
    <xdr:clientData/>
  </xdr:oneCellAnchor>
  <xdr:oneCellAnchor>
    <xdr:from>
      <xdr:col>10</xdr:col>
      <xdr:colOff>581025</xdr:colOff>
      <xdr:row>3</xdr:row>
      <xdr:rowOff>38100</xdr:rowOff>
    </xdr:from>
    <xdr:ext cx="689484" cy="264560"/>
    <xdr:sp macro="" textlink="">
      <xdr:nvSpPr>
        <xdr:cNvPr id="21" name="TextBox 20">
          <a:extLst>
            <a:ext uri="{FF2B5EF4-FFF2-40B4-BE49-F238E27FC236}">
              <a16:creationId xmlns:a16="http://schemas.microsoft.com/office/drawing/2014/main" id="{E16023C6-0D7E-42A1-83DF-E2C05CB8345A}"/>
            </a:ext>
          </a:extLst>
        </xdr:cNvPr>
        <xdr:cNvSpPr txBox="1"/>
      </xdr:nvSpPr>
      <xdr:spPr>
        <a:xfrm>
          <a:off x="6677025" y="609600"/>
          <a:ext cx="68948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1100"/>
            <a:t>LA Effect</a:t>
          </a:r>
        </a:p>
      </xdr:txBody>
    </xdr:sp>
    <xdr:clientData/>
  </xdr:oneCellAnchor>
  <xdr:oneCellAnchor>
    <xdr:from>
      <xdr:col>4</xdr:col>
      <xdr:colOff>9525</xdr:colOff>
      <xdr:row>2</xdr:row>
      <xdr:rowOff>123825</xdr:rowOff>
    </xdr:from>
    <xdr:ext cx="689484" cy="264560"/>
    <xdr:sp macro="" textlink="">
      <xdr:nvSpPr>
        <xdr:cNvPr id="22" name="TextBox 21">
          <a:extLst>
            <a:ext uri="{FF2B5EF4-FFF2-40B4-BE49-F238E27FC236}">
              <a16:creationId xmlns:a16="http://schemas.microsoft.com/office/drawing/2014/main" id="{0C75457A-7B2F-4490-9206-7CABC733A397}"/>
            </a:ext>
          </a:extLst>
        </xdr:cNvPr>
        <xdr:cNvSpPr txBox="1"/>
      </xdr:nvSpPr>
      <xdr:spPr>
        <a:xfrm>
          <a:off x="2447925" y="504825"/>
          <a:ext cx="68948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1100"/>
            <a:t>LA Effect</a:t>
          </a:r>
        </a:p>
      </xdr:txBody>
    </xdr:sp>
    <xdr:clientData/>
  </xdr:oneCellAnchor>
  <xdr:oneCellAnchor>
    <xdr:from>
      <xdr:col>6</xdr:col>
      <xdr:colOff>247650</xdr:colOff>
      <xdr:row>2</xdr:row>
      <xdr:rowOff>133350</xdr:rowOff>
    </xdr:from>
    <xdr:ext cx="720454" cy="264560"/>
    <xdr:sp macro="" textlink="">
      <xdr:nvSpPr>
        <xdr:cNvPr id="23" name="TextBox 22">
          <a:extLst>
            <a:ext uri="{FF2B5EF4-FFF2-40B4-BE49-F238E27FC236}">
              <a16:creationId xmlns:a16="http://schemas.microsoft.com/office/drawing/2014/main" id="{49230D05-3367-4244-9E79-1782B3B2A97A}"/>
            </a:ext>
          </a:extLst>
        </xdr:cNvPr>
        <xdr:cNvSpPr txBox="1"/>
      </xdr:nvSpPr>
      <xdr:spPr>
        <a:xfrm>
          <a:off x="3905250" y="514350"/>
          <a:ext cx="72045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1100" baseline="0"/>
            <a:t> </a:t>
          </a:r>
          <a:r>
            <a:rPr lang="en-AU" sz="1100"/>
            <a:t>CS Effect</a:t>
          </a:r>
        </a:p>
      </xdr:txBody>
    </xdr:sp>
    <xdr:clientData/>
  </xdr:oneCellAnchor>
  <xdr:oneCellAnchor>
    <xdr:from>
      <xdr:col>13</xdr:col>
      <xdr:colOff>180975</xdr:colOff>
      <xdr:row>3</xdr:row>
      <xdr:rowOff>66675</xdr:rowOff>
    </xdr:from>
    <xdr:ext cx="688586" cy="264560"/>
    <xdr:sp macro="" textlink="">
      <xdr:nvSpPr>
        <xdr:cNvPr id="24" name="TextBox 23">
          <a:extLst>
            <a:ext uri="{FF2B5EF4-FFF2-40B4-BE49-F238E27FC236}">
              <a16:creationId xmlns:a16="http://schemas.microsoft.com/office/drawing/2014/main" id="{8E055800-7D3A-4F4C-82B3-C854677FCE3F}"/>
            </a:ext>
          </a:extLst>
        </xdr:cNvPr>
        <xdr:cNvSpPr txBox="1"/>
      </xdr:nvSpPr>
      <xdr:spPr>
        <a:xfrm>
          <a:off x="8105775" y="638175"/>
          <a:ext cx="68858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1100"/>
            <a:t>CS Effect</a:t>
          </a:r>
        </a:p>
      </xdr:txBody>
    </xdr:sp>
    <xdr:clientData/>
  </xdr:oneCellAnchor>
  <xdr:oneCellAnchor>
    <xdr:from>
      <xdr:col>23</xdr:col>
      <xdr:colOff>228600</xdr:colOff>
      <xdr:row>2</xdr:row>
      <xdr:rowOff>142875</xdr:rowOff>
    </xdr:from>
    <xdr:ext cx="688586" cy="264560"/>
    <xdr:sp macro="" textlink="">
      <xdr:nvSpPr>
        <xdr:cNvPr id="25" name="TextBox 24">
          <a:extLst>
            <a:ext uri="{FF2B5EF4-FFF2-40B4-BE49-F238E27FC236}">
              <a16:creationId xmlns:a16="http://schemas.microsoft.com/office/drawing/2014/main" id="{A236DEE2-848C-44FB-B803-474CDD7A6241}"/>
            </a:ext>
          </a:extLst>
        </xdr:cNvPr>
        <xdr:cNvSpPr txBox="1"/>
      </xdr:nvSpPr>
      <xdr:spPr>
        <a:xfrm>
          <a:off x="14249400" y="523875"/>
          <a:ext cx="68858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1100"/>
            <a:t>CS Effect</a:t>
          </a:r>
        </a:p>
      </xdr:txBody>
    </xdr:sp>
    <xdr:clientData/>
  </xdr:oneCellAnchor>
  <xdr:oneCellAnchor>
    <xdr:from>
      <xdr:col>25</xdr:col>
      <xdr:colOff>285750</xdr:colOff>
      <xdr:row>2</xdr:row>
      <xdr:rowOff>161925</xdr:rowOff>
    </xdr:from>
    <xdr:ext cx="716350" cy="264560"/>
    <xdr:sp macro="" textlink="">
      <xdr:nvSpPr>
        <xdr:cNvPr id="26" name="TextBox 25">
          <a:extLst>
            <a:ext uri="{FF2B5EF4-FFF2-40B4-BE49-F238E27FC236}">
              <a16:creationId xmlns:a16="http://schemas.microsoft.com/office/drawing/2014/main" id="{12380DBF-F294-4533-AF4E-F13805C074CA}"/>
            </a:ext>
          </a:extLst>
        </xdr:cNvPr>
        <xdr:cNvSpPr txBox="1"/>
      </xdr:nvSpPr>
      <xdr:spPr>
        <a:xfrm>
          <a:off x="15525750" y="542925"/>
          <a:ext cx="716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1100"/>
            <a:t>Outcome</a:t>
          </a:r>
        </a:p>
      </xdr:txBody>
    </xdr:sp>
    <xdr:clientData/>
  </xdr:oneCellAnchor>
  <xdr:oneCellAnchor>
    <xdr:from>
      <xdr:col>15</xdr:col>
      <xdr:colOff>228600</xdr:colOff>
      <xdr:row>3</xdr:row>
      <xdr:rowOff>47625</xdr:rowOff>
    </xdr:from>
    <xdr:ext cx="716350" cy="264560"/>
    <xdr:sp macro="" textlink="">
      <xdr:nvSpPr>
        <xdr:cNvPr id="27" name="TextBox 26">
          <a:extLst>
            <a:ext uri="{FF2B5EF4-FFF2-40B4-BE49-F238E27FC236}">
              <a16:creationId xmlns:a16="http://schemas.microsoft.com/office/drawing/2014/main" id="{D4911C55-5CEC-4A64-8EF8-083EF4B86FEE}"/>
            </a:ext>
          </a:extLst>
        </xdr:cNvPr>
        <xdr:cNvSpPr txBox="1"/>
      </xdr:nvSpPr>
      <xdr:spPr>
        <a:xfrm>
          <a:off x="9372600" y="619125"/>
          <a:ext cx="716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1100"/>
            <a:t>Outcome</a:t>
          </a:r>
        </a:p>
      </xdr:txBody>
    </xdr:sp>
    <xdr:clientData/>
  </xdr:oneCellAnchor>
</xdr:wsDr>
</file>

<file path=xl/persons/person.xml><?xml version="1.0" encoding="utf-8"?>
<personList xmlns="http://schemas.microsoft.com/office/spreadsheetml/2018/threadedcomments" xmlns:x="http://schemas.openxmlformats.org/spreadsheetml/2006/main">
  <person displayName="Mark Laslett" id="{675AA047-E486-4DF1-8A40-A9F3364D60C9}" userId="9a602acb3ac68d4f" providerId="Windows Liv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 dT="2024-07-03T21:56:07.34" personId="{675AA047-E486-4DF1-8A40-A9F3364D60C9}" id="{CFD55A22-472C-470C-8373-77A63FA09AAA}">
    <text>Enter the number mm length of VAS scale here</text>
  </threadedComment>
  <threadedComment ref="D4" dT="2024-07-03T21:59:45.46" personId="{675AA047-E486-4DF1-8A40-A9F3364D60C9}" id="{EA0AE9A6-594A-4170-A0BC-9FAE39552709}">
    <text>This are the percentalized values of the patient's score based on the length of the VAS line. Do not change anything in this column</text>
  </threadedComment>
  <threadedComment ref="M4" dT="2024-07-03T23:05:27.25" personId="{675AA047-E486-4DF1-8A40-A9F3364D60C9}" id="{A596A6EE-8B47-4D83-8CB4-1933CFC28C59}">
    <text>Mean score for back, buttock and LL pain intensity</text>
  </threadedComment>
  <threadedComment ref="C5" dT="2024-07-03T21:57:43.13" personId="{675AA047-E486-4DF1-8A40-A9F3364D60C9}" id="{F1DDD74E-D2B3-4F06-AE02-F59A881E4861}">
    <text>Enter the number mm of along VAS for BACK Pain indicated by patient here</text>
  </threadedComment>
  <threadedComment ref="C6" dT="2024-07-03T21:58:12.92" personId="{675AA047-E486-4DF1-8A40-A9F3364D60C9}" id="{644A3E3E-57FB-40DD-B517-1C4DB7BCE37A}">
    <text>Enter the number mm of along VAS for BUTTOCK Pain indicated by patient here</text>
  </threadedComment>
  <threadedComment ref="C7" dT="2024-07-03T21:58:30.81" personId="{675AA047-E486-4DF1-8A40-A9F3364D60C9}" id="{C915B973-F480-443E-A552-744FE144186B}">
    <text>Enter the number mm of along VAS for LOWER LIMB Pain indicated by patient here</text>
  </threadedComment>
  <threadedComment ref="C9" dT="2024-07-03T21:57:43.13" personId="{675AA047-E486-4DF1-8A40-A9F3364D60C9}" id="{5EA919F3-80F4-4A3E-B3DB-3E3DA99552BF}">
    <text>Enter the number mm of along VAS for BACK Pain indicated by patient here</text>
  </threadedComment>
  <threadedComment ref="C10" dT="2024-07-03T21:58:12.92" personId="{675AA047-E486-4DF1-8A40-A9F3364D60C9}" id="{2372395A-3E18-4AB0-86F4-8ECEA0FDEA14}">
    <text>Enter the number mm of along VAS for BUTTOCK Pain indicated by patient here</text>
  </threadedComment>
  <threadedComment ref="C11" dT="2024-07-03T21:58:30.81" personId="{675AA047-E486-4DF1-8A40-A9F3364D60C9}" id="{20F4EBA7-40CA-45D5-8209-E137E89728B0}">
    <text>Enter the number mm of along VAS for LOWER LIMB Pain indicated by patient here</text>
  </threadedComment>
  <threadedComment ref="C13" dT="2024-07-03T21:57:43.13" personId="{675AA047-E486-4DF1-8A40-A9F3364D60C9}" id="{AF203904-F1B4-425E-9F99-581386E9D7DA}">
    <text>Enter the number mm of along VAS for BACK Pain indicated by patient here</text>
  </threadedComment>
  <threadedComment ref="C14" dT="2024-07-03T21:58:12.92" personId="{675AA047-E486-4DF1-8A40-A9F3364D60C9}" id="{4C9A59F4-42DA-4682-A075-F559EE1D4DE8}">
    <text>Enter the number mm of along VAS for BUTTOCK Pain indicated by patient here</text>
  </threadedComment>
  <threadedComment ref="C15" dT="2024-07-03T21:58:30.81" personId="{675AA047-E486-4DF1-8A40-A9F3364D60C9}" id="{31884D5C-AFC7-40C4-A476-EBE198FCB0DF}">
    <text>Enter the number mm of along VAS for LOWER LIMB Pain indicated by patient here</text>
  </threadedComment>
  <threadedComment ref="C17" dT="2024-07-03T21:57:43.13" personId="{675AA047-E486-4DF1-8A40-A9F3364D60C9}" id="{F387ED73-88CE-4BF9-8478-AC4F9D93E954}">
    <text>Enter the number mm of along VAS for BACK Pain indicated by patient here</text>
  </threadedComment>
  <threadedComment ref="C18" dT="2024-07-03T21:58:12.92" personId="{675AA047-E486-4DF1-8A40-A9F3364D60C9}" id="{15522280-BA25-43FD-9A47-7E5FCEE5C5D2}">
    <text>Enter the number mm of along VAS for BUTTOCK Pain indicated by patient here</text>
  </threadedComment>
  <threadedComment ref="C19" dT="2024-07-03T21:58:30.81" personId="{675AA047-E486-4DF1-8A40-A9F3364D60C9}" id="{401AD2FA-AEEB-43F6-B498-63C7BB822C75}">
    <text>Enter the number mm of along VAS for LOWER LIMB Pain indicated by patient here</text>
  </threadedComment>
  <threadedComment ref="C21" dT="2024-07-03T21:57:43.13" personId="{675AA047-E486-4DF1-8A40-A9F3364D60C9}" id="{10E316A4-F4EF-4DB4-B513-9C3119763D97}">
    <text>Enter the number mm of along VAS for BACK Pain indicated by patient here</text>
  </threadedComment>
  <threadedComment ref="C22" dT="2024-07-03T21:58:12.92" personId="{675AA047-E486-4DF1-8A40-A9F3364D60C9}" id="{E83BF320-2271-4C41-906E-92FDC87DA5D1}">
    <text>Enter the number mm of along VAS for BUTTOCK Pain indicated by patient here</text>
  </threadedComment>
  <threadedComment ref="C23" dT="2024-07-03T21:58:30.81" personId="{675AA047-E486-4DF1-8A40-A9F3364D60C9}" id="{D4F4D9BB-0B89-40C5-BFE1-7E3BF4093B4A}">
    <text>Enter the number mm of along VAS for LOWER LIMB Pain indicated by patient here</text>
  </threadedComment>
  <threadedComment ref="M24" dT="2024-07-03T23:05:27.25" personId="{675AA047-E486-4DF1-8A40-A9F3364D60C9}" id="{23A4FC63-C526-47E0-8E61-ACB896D5441C}">
    <text>Mean score for back, buttock and LL pain intensity</text>
  </threadedComment>
  <threadedComment ref="C25" dT="2024-07-03T21:57:43.13" personId="{675AA047-E486-4DF1-8A40-A9F3364D60C9}" id="{08550013-1E39-4D11-813E-4A21C1E26810}">
    <text>Enter the number mm of along VAS for BACK Pain indicated by patient here</text>
  </threadedComment>
  <threadedComment ref="C26" dT="2024-07-03T21:58:12.92" personId="{675AA047-E486-4DF1-8A40-A9F3364D60C9}" id="{29AB69EE-A59F-47C7-BA8F-9260455504F0}">
    <text>Enter the number mm of along VAS for BUTTOCK Pain indicated by patient here</text>
  </threadedComment>
  <threadedComment ref="C27" dT="2024-07-03T21:58:30.81" personId="{675AA047-E486-4DF1-8A40-A9F3364D60C9}" id="{8C562E66-4C91-4CA0-9F11-741CF048EA2A}">
    <text>Enter the number mm of along VAS for LOWER LIMB Pain indicated by patient here</text>
  </threadedComment>
  <threadedComment ref="C29" dT="2024-07-03T21:57:43.13" personId="{675AA047-E486-4DF1-8A40-A9F3364D60C9}" id="{7C2AF9AC-6E3F-426D-89C8-E9B53C277FEF}">
    <text>Enter the number mm of along VAS for BACK Pain indicated by patient here</text>
  </threadedComment>
  <threadedComment ref="C30" dT="2024-07-03T21:58:12.92" personId="{675AA047-E486-4DF1-8A40-A9F3364D60C9}" id="{395F1C8A-A0E4-467E-88BC-EF6AA825093B}">
    <text>Enter the number mm of along VAS for BUTTOCK Pain indicated by patient here</text>
  </threadedComment>
  <threadedComment ref="C31" dT="2024-07-03T21:58:30.81" personId="{675AA047-E486-4DF1-8A40-A9F3364D60C9}" id="{A4388285-4D04-4AC4-BE26-11FB7F141556}">
    <text>Enter the number mm of along VAS for LOWER LIMB Pain indicated by patient here</text>
  </threadedComment>
  <threadedComment ref="C33" dT="2024-07-03T21:57:43.13" personId="{675AA047-E486-4DF1-8A40-A9F3364D60C9}" id="{E94E0D7A-F393-46FE-BAFF-A5E1FF100835}">
    <text>Enter the number mm of along VAS for BACK Pain indicated by patient here</text>
  </threadedComment>
  <threadedComment ref="C34" dT="2024-07-03T21:58:12.92" personId="{675AA047-E486-4DF1-8A40-A9F3364D60C9}" id="{A8C05B77-400A-497C-A8F0-596EDD8DFDD0}">
    <text>Enter the number mm of along VAS for BUTTOCK Pain indicated by patient here</text>
  </threadedComment>
  <threadedComment ref="C35" dT="2024-07-03T21:58:30.81" personId="{675AA047-E486-4DF1-8A40-A9F3364D60C9}" id="{BFCFF57A-4D81-4442-A63A-54D7A3261943}">
    <text>Enter the number mm of along VAS for LOWER LIMB Pain indicated by patient here</text>
  </threadedComment>
  <threadedComment ref="C37" dT="2024-07-03T21:57:43.13" personId="{675AA047-E486-4DF1-8A40-A9F3364D60C9}" id="{F89171B3-D05D-479A-92EE-6262FB41BB5C}">
    <text>Enter the number mm of along VAS for BACK Pain indicated by patient here</text>
  </threadedComment>
  <threadedComment ref="C38" dT="2024-07-03T21:58:12.92" personId="{675AA047-E486-4DF1-8A40-A9F3364D60C9}" id="{9A323B85-3AD5-43ED-BF4A-A716460AFB7B}">
    <text>Enter the number mm of along VAS for BUTTOCK Pain indicated by patient here</text>
  </threadedComment>
  <threadedComment ref="C39" dT="2024-07-03T21:58:30.81" personId="{675AA047-E486-4DF1-8A40-A9F3364D60C9}" id="{002A6C03-8CCD-45C8-AF50-DF37329131B5}">
    <text>Enter the number mm of along VAS for LOWER LIMB Pain indicated by patient here</text>
  </threadedComment>
  <threadedComment ref="C41" dT="2024-07-03T21:57:43.13" personId="{675AA047-E486-4DF1-8A40-A9F3364D60C9}" id="{DBB2E8DC-F7A6-46F8-8D6F-7ACCD20F6BE0}">
    <text>Enter the number mm of along VAS for BACK Pain indicated by patient here</text>
  </threadedComment>
  <threadedComment ref="C42" dT="2024-07-03T21:58:12.92" personId="{675AA047-E486-4DF1-8A40-A9F3364D60C9}" id="{561F505A-DB65-40AB-B747-AFB9BB958844}">
    <text>Enter the number mm of along VAS for BUTTOCK Pain indicated by patient here</text>
  </threadedComment>
  <threadedComment ref="C43" dT="2024-07-03T21:58:30.81" personId="{675AA047-E486-4DF1-8A40-A9F3364D60C9}" id="{3A06599F-3D47-4598-AB88-877D37D33798}">
    <text>Enter the number mm of along VAS for LOWER LIMB Pain indicated by patient here</text>
  </threadedComment>
  <threadedComment ref="C45" dT="2024-07-03T21:57:43.13" personId="{675AA047-E486-4DF1-8A40-A9F3364D60C9}" id="{7BA93F1F-1C88-4078-B92F-1D6F6B387D09}">
    <text>Enter the number mm of along VAS for BACK Pain indicated by patient here</text>
  </threadedComment>
  <threadedComment ref="C46" dT="2024-07-03T21:58:12.92" personId="{675AA047-E486-4DF1-8A40-A9F3364D60C9}" id="{D4607C93-6FBF-4E87-BB78-634A29D7101C}">
    <text>Enter the number mm of along VAS for BUTTOCK Pain indicated by patient here</text>
  </threadedComment>
  <threadedComment ref="C47" dT="2024-07-03T21:58:30.81" personId="{675AA047-E486-4DF1-8A40-A9F3364D60C9}" id="{0BD52790-3ED0-4ED7-BA68-8CE2C184CB1C}">
    <text>Enter the number mm of along VAS for LOWER LIMB Pain indicated by patient here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28EE6-C454-4913-BC4D-0FD466BC2075}">
  <sheetPr codeName="Sheet3"/>
  <dimension ref="A1:W25"/>
  <sheetViews>
    <sheetView tabSelected="1" workbookViewId="0">
      <selection activeCell="M6" sqref="M6:R6"/>
    </sheetView>
  </sheetViews>
  <sheetFormatPr defaultRowHeight="15" x14ac:dyDescent="0.25"/>
  <sheetData>
    <row r="1" spans="1:23" x14ac:dyDescent="0.25">
      <c r="E1" s="11" t="s">
        <v>50</v>
      </c>
      <c r="F1" s="11"/>
      <c r="G1" s="11"/>
      <c r="H1" s="11"/>
      <c r="L1" t="s">
        <v>56</v>
      </c>
      <c r="M1" s="29" t="s">
        <v>57</v>
      </c>
      <c r="N1" s="29"/>
      <c r="O1" s="29"/>
      <c r="P1" s="29"/>
      <c r="Q1" s="29"/>
      <c r="R1" s="29"/>
      <c r="S1" s="29"/>
      <c r="T1" s="29"/>
      <c r="U1" s="29"/>
      <c r="V1" s="29"/>
    </row>
    <row r="2" spans="1:23" x14ac:dyDescent="0.25">
      <c r="E2" s="12" t="s">
        <v>47</v>
      </c>
      <c r="F2" s="11"/>
      <c r="G2" s="11"/>
      <c r="H2" s="11"/>
      <c r="M2" s="29"/>
      <c r="N2" s="29"/>
      <c r="O2" s="29"/>
      <c r="P2" s="29"/>
      <c r="Q2" s="29"/>
      <c r="R2" s="29"/>
      <c r="S2" s="29"/>
      <c r="T2" s="29"/>
      <c r="U2" s="29"/>
      <c r="V2" s="29"/>
    </row>
    <row r="3" spans="1:23" x14ac:dyDescent="0.25">
      <c r="D3" s="11" t="s">
        <v>48</v>
      </c>
      <c r="E3" s="11"/>
      <c r="F3" s="11"/>
      <c r="G3" s="11"/>
      <c r="H3" s="11"/>
      <c r="I3" s="11"/>
      <c r="J3" s="11"/>
      <c r="K3" s="11"/>
      <c r="M3" s="29"/>
      <c r="N3" s="29"/>
      <c r="O3" s="29"/>
      <c r="P3" s="29"/>
      <c r="Q3" s="29"/>
      <c r="R3" s="29"/>
      <c r="S3" s="29"/>
      <c r="T3" s="29"/>
      <c r="U3" s="29"/>
      <c r="V3" s="29"/>
    </row>
    <row r="4" spans="1:23" x14ac:dyDescent="0.25">
      <c r="D4" s="11" t="s">
        <v>49</v>
      </c>
      <c r="E4" s="11"/>
      <c r="F4" s="11"/>
      <c r="G4" s="11"/>
      <c r="H4" s="11"/>
      <c r="I4" s="11"/>
      <c r="J4" s="11"/>
      <c r="K4" s="11"/>
    </row>
    <row r="6" spans="1:23" ht="23.25" x14ac:dyDescent="0.35">
      <c r="D6" s="31" t="s">
        <v>59</v>
      </c>
      <c r="E6" s="31"/>
      <c r="F6" s="31"/>
      <c r="G6" s="31"/>
      <c r="H6" s="31"/>
      <c r="I6" s="31"/>
      <c r="J6" s="31"/>
      <c r="K6" s="31"/>
      <c r="L6" s="31"/>
      <c r="M6" s="30" t="s">
        <v>58</v>
      </c>
      <c r="N6" s="30"/>
      <c r="O6" s="30"/>
      <c r="P6" s="30"/>
      <c r="Q6" s="30"/>
      <c r="R6" s="30"/>
    </row>
    <row r="7" spans="1:23" ht="23.25" x14ac:dyDescent="0.35">
      <c r="G7" s="31" t="s">
        <v>7</v>
      </c>
      <c r="H7" s="31"/>
      <c r="I7" s="31"/>
      <c r="J7" s="31"/>
      <c r="K7" s="31"/>
      <c r="L7" s="31"/>
      <c r="M7" s="32"/>
      <c r="N7" s="32"/>
      <c r="O7" s="32"/>
      <c r="P7" s="32"/>
      <c r="Q7" s="32"/>
      <c r="R7" s="32"/>
    </row>
    <row r="8" spans="1:23" ht="23.25" x14ac:dyDescent="0.35">
      <c r="G8" s="31" t="s">
        <v>51</v>
      </c>
      <c r="H8" s="31"/>
      <c r="I8" s="31"/>
      <c r="J8" s="31"/>
      <c r="K8" s="31"/>
      <c r="L8" s="31"/>
      <c r="M8" s="33"/>
      <c r="N8" s="33"/>
      <c r="O8" s="33"/>
      <c r="P8" s="33"/>
      <c r="Q8" s="33"/>
      <c r="R8" s="33"/>
    </row>
    <row r="9" spans="1:23" ht="23.25" x14ac:dyDescent="0.35">
      <c r="G9" s="31" t="s">
        <v>52</v>
      </c>
      <c r="H9" s="31"/>
      <c r="I9" s="31"/>
      <c r="J9" s="31"/>
      <c r="K9" s="31"/>
      <c r="L9" s="31"/>
      <c r="M9" s="34"/>
      <c r="N9" s="34"/>
      <c r="O9" s="34"/>
      <c r="P9" s="34"/>
      <c r="Q9" s="34"/>
      <c r="R9" s="34"/>
    </row>
    <row r="10" spans="1:23" ht="23.25" x14ac:dyDescent="0.35">
      <c r="C10" s="31" t="s">
        <v>53</v>
      </c>
      <c r="D10" s="31"/>
      <c r="E10" s="31"/>
      <c r="F10" s="31"/>
      <c r="G10" s="31"/>
      <c r="H10" s="31"/>
      <c r="I10" s="31"/>
      <c r="J10" s="31"/>
      <c r="K10" s="31"/>
      <c r="L10" s="31"/>
      <c r="M10" s="16"/>
      <c r="N10" s="17"/>
      <c r="O10" s="17"/>
      <c r="P10" s="17"/>
      <c r="Q10" s="17"/>
      <c r="R10" s="17"/>
    </row>
    <row r="12" spans="1:23" ht="21" x14ac:dyDescent="0.35">
      <c r="C12" s="14" t="s">
        <v>54</v>
      </c>
    </row>
    <row r="13" spans="1:23" ht="24.75" x14ac:dyDescent="0.25">
      <c r="A13" s="35" t="s">
        <v>46</v>
      </c>
      <c r="B13" s="35"/>
      <c r="C13" s="35"/>
      <c r="D13" s="35"/>
      <c r="E13" s="35"/>
      <c r="F13" s="35"/>
      <c r="G13" s="35"/>
      <c r="H13" s="35"/>
      <c r="I13" s="35"/>
      <c r="J13" s="35"/>
      <c r="K13" s="35"/>
      <c r="L13" s="35"/>
      <c r="N13" s="19"/>
      <c r="O13" s="19"/>
      <c r="P13" s="19"/>
      <c r="Q13" s="19"/>
      <c r="R13" s="19"/>
      <c r="S13" s="19"/>
      <c r="T13" s="19"/>
      <c r="U13" s="19"/>
      <c r="V13" s="19"/>
      <c r="W13" s="19"/>
    </row>
    <row r="14" spans="1:23" ht="24.75" x14ac:dyDescent="0.25">
      <c r="A14" s="35"/>
      <c r="B14" s="35"/>
      <c r="C14" s="35"/>
      <c r="D14" s="35"/>
      <c r="E14" s="35"/>
      <c r="F14" s="35"/>
      <c r="G14" s="35"/>
      <c r="H14" s="35"/>
      <c r="I14" s="35"/>
      <c r="J14" s="35"/>
      <c r="K14" s="35"/>
      <c r="L14" s="35"/>
      <c r="N14" s="19"/>
      <c r="O14" s="19"/>
      <c r="P14" s="19"/>
      <c r="Q14" s="19"/>
      <c r="R14" s="19"/>
      <c r="S14" s="19"/>
      <c r="T14" s="19"/>
      <c r="U14" s="19"/>
      <c r="V14" s="19"/>
      <c r="W14" s="19"/>
    </row>
    <row r="15" spans="1:23" ht="24.75" x14ac:dyDescent="0.25">
      <c r="A15" s="35"/>
      <c r="B15" s="35"/>
      <c r="C15" s="35"/>
      <c r="D15" s="35"/>
      <c r="E15" s="35"/>
      <c r="F15" s="35"/>
      <c r="G15" s="35"/>
      <c r="H15" s="35"/>
      <c r="I15" s="35"/>
      <c r="J15" s="35"/>
      <c r="K15" s="35"/>
      <c r="L15" s="35"/>
      <c r="N15" s="19"/>
      <c r="O15" s="19"/>
      <c r="P15" s="19"/>
      <c r="Q15" s="19"/>
      <c r="R15" s="19"/>
      <c r="S15" s="19"/>
      <c r="T15" s="19"/>
      <c r="U15" s="19"/>
      <c r="V15" s="19"/>
      <c r="W15" s="19"/>
    </row>
    <row r="16" spans="1:23" ht="24.75" x14ac:dyDescent="0.25">
      <c r="A16" s="35"/>
      <c r="B16" s="35"/>
      <c r="C16" s="35"/>
      <c r="D16" s="35"/>
      <c r="E16" s="35"/>
      <c r="F16" s="35"/>
      <c r="G16" s="35"/>
      <c r="H16" s="35"/>
      <c r="I16" s="35"/>
      <c r="J16" s="35"/>
      <c r="K16" s="35"/>
      <c r="L16" s="35"/>
      <c r="N16" s="19"/>
      <c r="O16" s="19"/>
      <c r="P16" s="19"/>
      <c r="Q16" s="19"/>
      <c r="R16" s="19"/>
      <c r="S16" s="19"/>
      <c r="T16" s="19"/>
      <c r="U16" s="19"/>
      <c r="V16" s="19"/>
      <c r="W16" s="19"/>
    </row>
    <row r="17" spans="1:23" ht="24.75" x14ac:dyDescent="0.25">
      <c r="A17" s="35"/>
      <c r="B17" s="35"/>
      <c r="C17" s="35"/>
      <c r="D17" s="35"/>
      <c r="E17" s="35"/>
      <c r="F17" s="35"/>
      <c r="G17" s="35"/>
      <c r="H17" s="35"/>
      <c r="I17" s="35"/>
      <c r="J17" s="35"/>
      <c r="K17" s="35"/>
      <c r="L17" s="35"/>
      <c r="N17" s="19"/>
      <c r="O17" s="19"/>
      <c r="P17" s="19"/>
      <c r="Q17" s="19"/>
      <c r="R17" s="19"/>
      <c r="S17" s="19"/>
      <c r="T17" s="19"/>
      <c r="U17" s="19"/>
      <c r="V17" s="19"/>
      <c r="W17" s="19"/>
    </row>
    <row r="18" spans="1:23" ht="24.75" x14ac:dyDescent="0.25">
      <c r="A18" s="35"/>
      <c r="B18" s="35"/>
      <c r="C18" s="35"/>
      <c r="D18" s="35"/>
      <c r="E18" s="35"/>
      <c r="F18" s="35"/>
      <c r="G18" s="35"/>
      <c r="H18" s="35"/>
      <c r="I18" s="35"/>
      <c r="J18" s="35"/>
      <c r="K18" s="35"/>
      <c r="L18" s="35"/>
      <c r="N18" s="19"/>
      <c r="O18" s="19"/>
      <c r="P18" s="19"/>
      <c r="Q18" s="19"/>
      <c r="R18" s="19"/>
      <c r="S18" s="19"/>
      <c r="T18" s="19"/>
      <c r="U18" s="19"/>
      <c r="V18" s="19"/>
      <c r="W18" s="19"/>
    </row>
    <row r="19" spans="1:23" ht="24.75" x14ac:dyDescent="0.25">
      <c r="A19" s="35"/>
      <c r="B19" s="35"/>
      <c r="C19" s="35"/>
      <c r="D19" s="35"/>
      <c r="E19" s="35"/>
      <c r="F19" s="35"/>
      <c r="G19" s="35"/>
      <c r="H19" s="35"/>
      <c r="I19" s="35"/>
      <c r="J19" s="35"/>
      <c r="K19" s="35"/>
      <c r="L19" s="35"/>
      <c r="N19" s="19"/>
      <c r="O19" s="19"/>
      <c r="P19" s="19"/>
      <c r="Q19" s="19"/>
      <c r="R19" s="19"/>
      <c r="S19" s="19"/>
      <c r="T19" s="19"/>
      <c r="U19" s="19"/>
      <c r="V19" s="19"/>
      <c r="W19" s="19"/>
    </row>
    <row r="20" spans="1:23" ht="24.75" x14ac:dyDescent="0.25">
      <c r="A20" s="35"/>
      <c r="B20" s="35"/>
      <c r="C20" s="35"/>
      <c r="D20" s="35"/>
      <c r="E20" s="35"/>
      <c r="F20" s="35"/>
      <c r="G20" s="35"/>
      <c r="H20" s="35"/>
      <c r="I20" s="35"/>
      <c r="J20" s="35"/>
      <c r="K20" s="35"/>
      <c r="L20" s="35"/>
      <c r="N20" s="19"/>
      <c r="O20" s="19"/>
      <c r="P20" s="19"/>
      <c r="Q20" s="19"/>
      <c r="R20" s="19"/>
      <c r="S20" s="19"/>
      <c r="T20" s="19"/>
      <c r="U20" s="19"/>
      <c r="V20" s="19"/>
      <c r="W20" s="19"/>
    </row>
    <row r="21" spans="1:23" ht="24.75" x14ac:dyDescent="0.25">
      <c r="A21" s="35"/>
      <c r="B21" s="35"/>
      <c r="C21" s="35"/>
      <c r="D21" s="35"/>
      <c r="E21" s="35"/>
      <c r="F21" s="35"/>
      <c r="G21" s="35"/>
      <c r="H21" s="35"/>
      <c r="I21" s="35"/>
      <c r="J21" s="35"/>
      <c r="K21" s="35"/>
      <c r="L21" s="35"/>
      <c r="N21" s="19"/>
      <c r="O21" s="19"/>
      <c r="P21" s="19"/>
      <c r="Q21" s="19"/>
      <c r="R21" s="19"/>
      <c r="S21" s="19"/>
      <c r="T21" s="19"/>
      <c r="U21" s="19"/>
      <c r="V21" s="19"/>
      <c r="W21" s="19"/>
    </row>
    <row r="22" spans="1:23" ht="24.75" x14ac:dyDescent="0.25">
      <c r="N22" s="19"/>
      <c r="O22" s="19"/>
      <c r="P22" s="19"/>
      <c r="Q22" s="19"/>
      <c r="R22" s="19"/>
      <c r="S22" s="19"/>
      <c r="T22" s="19"/>
      <c r="U22" s="19"/>
      <c r="V22" s="19"/>
      <c r="W22" s="19"/>
    </row>
    <row r="23" spans="1:23" ht="24.75" x14ac:dyDescent="0.25">
      <c r="N23" s="19"/>
      <c r="O23" s="19"/>
      <c r="P23" s="19"/>
      <c r="Q23" s="19"/>
      <c r="R23" s="19"/>
      <c r="S23" s="19"/>
      <c r="T23" s="19"/>
      <c r="U23" s="19"/>
      <c r="V23" s="19"/>
      <c r="W23" s="19"/>
    </row>
    <row r="24" spans="1:23" ht="24.75" x14ac:dyDescent="0.25">
      <c r="N24" s="19"/>
      <c r="O24" s="19"/>
      <c r="P24" s="19"/>
      <c r="Q24" s="19"/>
      <c r="R24" s="19"/>
      <c r="S24" s="19"/>
      <c r="T24" s="19"/>
      <c r="U24" s="19"/>
      <c r="V24" s="19"/>
      <c r="W24" s="19"/>
    </row>
    <row r="25" spans="1:23" ht="24.75" x14ac:dyDescent="0.25">
      <c r="N25" s="19"/>
      <c r="O25" s="19"/>
      <c r="P25" s="19"/>
      <c r="Q25" s="19"/>
      <c r="R25" s="19"/>
      <c r="S25" s="19"/>
      <c r="T25" s="19"/>
      <c r="U25" s="19"/>
      <c r="V25" s="19"/>
      <c r="W25" s="19"/>
    </row>
  </sheetData>
  <mergeCells count="11">
    <mergeCell ref="M9:R9"/>
    <mergeCell ref="A13:L21"/>
    <mergeCell ref="G7:L7"/>
    <mergeCell ref="G8:L8"/>
    <mergeCell ref="G9:L9"/>
    <mergeCell ref="C10:L10"/>
    <mergeCell ref="M1:V3"/>
    <mergeCell ref="M6:R6"/>
    <mergeCell ref="D6:L6"/>
    <mergeCell ref="M7:R7"/>
    <mergeCell ref="M8:R8"/>
  </mergeCells>
  <dataValidations count="1">
    <dataValidation type="list" allowBlank="1" showInputMessage="1" showErrorMessage="1" sqref="M6:R6" xr:uid="{535FEE4A-016A-45C5-A8AF-AEF400251E08}">
      <formula1>"Lumbar Spine &amp; Lower Limb,Cervical Spine &amp; Upper Limb"</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75FEB-CD5A-4199-A3D9-23BDC367B5B1}">
  <sheetPr codeName="Sheet1"/>
  <dimension ref="A1:S47"/>
  <sheetViews>
    <sheetView workbookViewId="0">
      <selection activeCell="C37" sqref="C37"/>
    </sheetView>
  </sheetViews>
  <sheetFormatPr defaultRowHeight="15" x14ac:dyDescent="0.25"/>
  <cols>
    <col min="1" max="1" width="25.140625" customWidth="1"/>
    <col min="2" max="2" width="15.42578125" customWidth="1"/>
    <col min="3" max="4" width="14.5703125" customWidth="1"/>
    <col min="5" max="5" width="10" bestFit="1" customWidth="1"/>
    <col min="6" max="6" width="10.7109375" bestFit="1" customWidth="1"/>
    <col min="8" max="8" width="11.85546875" customWidth="1"/>
    <col min="9" max="9" width="16.28515625" customWidth="1"/>
    <col min="12" max="12" width="11.42578125" customWidth="1"/>
  </cols>
  <sheetData>
    <row r="1" spans="1:17" ht="21" x14ac:dyDescent="0.35">
      <c r="A1" s="36" t="s">
        <v>45</v>
      </c>
      <c r="B1" s="36"/>
      <c r="C1" s="36"/>
      <c r="D1" s="36"/>
      <c r="E1" s="36"/>
      <c r="F1" s="36"/>
      <c r="G1" s="36"/>
      <c r="H1" s="36"/>
      <c r="I1" s="36"/>
      <c r="J1" s="36"/>
      <c r="K1" s="36"/>
      <c r="L1" s="36"/>
      <c r="M1" s="36"/>
      <c r="N1" s="36"/>
      <c r="O1" s="36"/>
    </row>
    <row r="2" spans="1:17" ht="15.75" x14ac:dyDescent="0.25">
      <c r="A2" s="10" t="s">
        <v>7</v>
      </c>
      <c r="B2" s="39">
        <f>PatDetails!M7</f>
        <v>0</v>
      </c>
      <c r="C2" s="40"/>
      <c r="D2" s="41"/>
      <c r="E2" s="10" t="s">
        <v>8</v>
      </c>
      <c r="F2" s="39">
        <f>PatDetails!M8</f>
        <v>0</v>
      </c>
      <c r="G2" s="41"/>
      <c r="I2" s="10" t="s">
        <v>44</v>
      </c>
      <c r="J2" s="39">
        <f>PatDetails!M9</f>
        <v>0</v>
      </c>
      <c r="K2" s="40"/>
      <c r="L2" s="40"/>
      <c r="M2" s="10" t="s">
        <v>55</v>
      </c>
      <c r="N2" s="13">
        <f>PatDetails!M10</f>
        <v>0</v>
      </c>
    </row>
    <row r="3" spans="1:17" x14ac:dyDescent="0.25">
      <c r="A3" s="2" t="s">
        <v>11</v>
      </c>
      <c r="B3" s="28">
        <v>100</v>
      </c>
      <c r="C3" s="2"/>
      <c r="D3" s="2"/>
      <c r="E3" s="2"/>
      <c r="F3" s="3"/>
      <c r="G3" s="2"/>
      <c r="H3" s="2"/>
      <c r="I3" s="2"/>
      <c r="J3" s="2"/>
      <c r="K3" s="2"/>
      <c r="L3" s="2"/>
      <c r="M3" s="2"/>
      <c r="N3" s="2"/>
      <c r="O3" s="2"/>
    </row>
    <row r="4" spans="1:17" x14ac:dyDescent="0.25">
      <c r="C4" t="s">
        <v>12</v>
      </c>
      <c r="D4" t="s">
        <v>13</v>
      </c>
      <c r="J4" t="str" cm="1">
        <f t="array" ref="J4">_xlfn.SWITCH(Tables!$A$2,"Cervical Spine &amp; Upper Limb","Neck","Back")</f>
        <v>Back</v>
      </c>
      <c r="K4" t="str" cm="1">
        <f t="array" ref="K4">_xlfn.SWITCH(Tables!$A$2,"Cervical Spine &amp; Upper Limb","Shoulder","Buttock")</f>
        <v>Buttock</v>
      </c>
      <c r="L4" t="str" cm="1">
        <f t="array" ref="L4">_xlfn.SWITCH(Tables!$A$2,"Cervical Spine &amp; Upper Limb","Upper Limb","Lower Limb")</f>
        <v>Lower Limb</v>
      </c>
      <c r="M4" t="s">
        <v>42</v>
      </c>
    </row>
    <row r="5" spans="1:17" x14ac:dyDescent="0.25">
      <c r="A5" t="s">
        <v>0</v>
      </c>
      <c r="B5" t="str" cm="1">
        <f t="array" ref="B5">_xlfn.SWITCH(Tables!$A$2,"Cervical Spine &amp; Upper Limb","Neck","Back")</f>
        <v>Back</v>
      </c>
      <c r="C5" s="18"/>
      <c r="D5" s="4" t="str">
        <f>IFERROR(IF(ISBLANK(C5),"No Data",C5*(100/$B$3)),"ENTER SOME LENGTH!")</f>
        <v>No Data</v>
      </c>
      <c r="F5" s="37" t="s">
        <v>27</v>
      </c>
      <c r="I5" s="20" t="s">
        <v>6</v>
      </c>
      <c r="J5" s="21" t="str">
        <f>D5</f>
        <v>No Data</v>
      </c>
      <c r="K5" s="21" t="str">
        <f>D6</f>
        <v>No Data</v>
      </c>
      <c r="L5" s="21" t="str">
        <f>D7</f>
        <v>No Data</v>
      </c>
      <c r="M5" s="21" t="str">
        <f>IFERROR((J5+K5+L5)/3,"")</f>
        <v/>
      </c>
      <c r="N5" s="1"/>
      <c r="Q5" s="15"/>
    </row>
    <row r="6" spans="1:17" x14ac:dyDescent="0.25">
      <c r="B6" t="str" cm="1">
        <f t="array" ref="B6">_xlfn.SWITCH(Tables!$A$2,"Cervical Spine &amp; Upper Limb","Shoulder","Buttock")</f>
        <v>Buttock</v>
      </c>
      <c r="C6" s="18"/>
      <c r="D6" s="4" t="str">
        <f t="shared" ref="D6:D7" si="0">IF(ISBLANK(C6),"No Data",C6*(100/$B$3))</f>
        <v>No Data</v>
      </c>
      <c r="F6" s="37"/>
      <c r="I6" s="22" t="s">
        <v>9</v>
      </c>
      <c r="J6" s="23" t="str">
        <f>D9</f>
        <v>No Data</v>
      </c>
      <c r="K6" s="23" t="str">
        <f>D10</f>
        <v>No Data</v>
      </c>
      <c r="L6" s="23" t="str">
        <f>D11</f>
        <v>No Data</v>
      </c>
      <c r="M6" s="23" t="str">
        <f>IFERROR((J6+K6+L6)/3,"")</f>
        <v/>
      </c>
      <c r="N6" s="1"/>
    </row>
    <row r="7" spans="1:17" x14ac:dyDescent="0.25">
      <c r="B7" t="str" cm="1">
        <f t="array" ref="B7">_xlfn.SWITCH(Tables!$A$2,"Cervical Spine &amp; Upper Limb","Upper Limb","Lower Limb")</f>
        <v>Lower Limb</v>
      </c>
      <c r="C7" s="18"/>
      <c r="D7" s="4" t="str">
        <f t="shared" si="0"/>
        <v>No Data</v>
      </c>
      <c r="I7" s="22" t="s">
        <v>30</v>
      </c>
      <c r="J7" s="23" t="str">
        <f>$D13</f>
        <v>No Data</v>
      </c>
      <c r="K7" s="23" t="str">
        <f>$D14</f>
        <v>No Data</v>
      </c>
      <c r="L7" s="23" t="str">
        <f>$D15</f>
        <v>No Data</v>
      </c>
      <c r="M7" s="23" t="str">
        <f t="shared" ref="M7:M15" si="1">IFERROR((J7+K7+L7)/3,"")</f>
        <v/>
      </c>
      <c r="N7" s="1"/>
    </row>
    <row r="8" spans="1:17" x14ac:dyDescent="0.25">
      <c r="D8" s="5"/>
      <c r="E8" t="s">
        <v>5</v>
      </c>
      <c r="I8" s="22" t="s">
        <v>31</v>
      </c>
      <c r="J8" s="23" t="str">
        <f>$D17</f>
        <v>No Data</v>
      </c>
      <c r="K8" s="23" t="str">
        <f>$D18</f>
        <v>No Data</v>
      </c>
      <c r="L8" s="23" t="str">
        <f>$D19</f>
        <v>No Data</v>
      </c>
      <c r="M8" s="23" t="str">
        <f t="shared" si="1"/>
        <v/>
      </c>
      <c r="N8" s="1"/>
    </row>
    <row r="9" spans="1:17" x14ac:dyDescent="0.25">
      <c r="A9" t="s">
        <v>1</v>
      </c>
      <c r="B9" t="str" cm="1">
        <f t="array" ref="B9">_xlfn.SWITCH(Tables!$A$2,"Cervical Spine &amp; Upper Limb","Neck","Back")</f>
        <v>Back</v>
      </c>
      <c r="C9" s="18"/>
      <c r="D9" s="5" t="str">
        <f>IF(ISBLANK(C9),"No Data",C9*(100/$B$3))</f>
        <v>No Data</v>
      </c>
      <c r="E9" s="6" t="str">
        <f>IFERROR(IFERROR((D9-$D5)/$D5,"")*100,"")</f>
        <v/>
      </c>
      <c r="I9" s="22" t="s">
        <v>32</v>
      </c>
      <c r="J9" s="23" t="str">
        <f>$D21</f>
        <v>No Data</v>
      </c>
      <c r="K9" s="23" t="str">
        <f>$D22</f>
        <v>No Data</v>
      </c>
      <c r="L9" s="23" t="str">
        <f>$D23</f>
        <v>No Data</v>
      </c>
      <c r="M9" s="23" t="str">
        <f t="shared" si="1"/>
        <v/>
      </c>
      <c r="N9" s="1"/>
    </row>
    <row r="10" spans="1:17" x14ac:dyDescent="0.25">
      <c r="B10" t="str" cm="1">
        <f t="array" ref="B10">_xlfn.SWITCH(Tables!$A$2,"Cervical Spine &amp; Upper Limb","Shoulder","Buttock")</f>
        <v>Buttock</v>
      </c>
      <c r="C10" s="18"/>
      <c r="D10" s="5" t="str">
        <f t="shared" ref="D10:D11" si="2">IF(ISBLANK(C10),"No Data",C10*(100/$B$3))</f>
        <v>No Data</v>
      </c>
      <c r="E10" s="6" t="str">
        <f t="shared" ref="E10:E11" si="3">IFERROR(IFERROR((D10-$D6)/$D6,"")*100,"")</f>
        <v/>
      </c>
      <c r="I10" s="24" t="s">
        <v>33</v>
      </c>
      <c r="J10" s="25" t="str">
        <f>$D25</f>
        <v>No Data</v>
      </c>
      <c r="K10" s="25" t="str">
        <f>$D26</f>
        <v>No Data</v>
      </c>
      <c r="L10" s="25" t="str">
        <f>$D27</f>
        <v>No Data</v>
      </c>
      <c r="M10" s="23" t="str">
        <f t="shared" si="1"/>
        <v/>
      </c>
      <c r="N10" s="1"/>
    </row>
    <row r="11" spans="1:17" x14ac:dyDescent="0.25">
      <c r="B11" t="str" cm="1">
        <f t="array" ref="B11">_xlfn.SWITCH(Tables!$A$2,"Cervical Spine &amp; Upper Limb","Upper Limb","Lower Limb")</f>
        <v>Lower Limb</v>
      </c>
      <c r="C11" s="18"/>
      <c r="D11" s="5" t="str">
        <f t="shared" si="2"/>
        <v>No Data</v>
      </c>
      <c r="E11" s="6" t="str">
        <f t="shared" si="3"/>
        <v/>
      </c>
      <c r="I11" s="24" t="s">
        <v>38</v>
      </c>
      <c r="J11" s="25" t="str">
        <f>$D29</f>
        <v>No Data</v>
      </c>
      <c r="K11" s="25" t="str">
        <f>$D30</f>
        <v>No Data</v>
      </c>
      <c r="L11" s="25" t="str">
        <f>$D31</f>
        <v>No Data</v>
      </c>
      <c r="M11" s="23" t="str">
        <f t="shared" si="1"/>
        <v/>
      </c>
      <c r="N11" s="1"/>
    </row>
    <row r="12" spans="1:17" x14ac:dyDescent="0.25">
      <c r="D12" s="5"/>
      <c r="E12" t="s">
        <v>21</v>
      </c>
      <c r="I12" s="24" t="s">
        <v>34</v>
      </c>
      <c r="J12" s="25" t="str">
        <f>$D33</f>
        <v>No Data</v>
      </c>
      <c r="K12" s="25" t="str">
        <f>$D34</f>
        <v>No Data</v>
      </c>
      <c r="L12" s="25" t="str">
        <f>$D35</f>
        <v>No Data</v>
      </c>
      <c r="M12" s="23" t="str">
        <f t="shared" si="1"/>
        <v/>
      </c>
      <c r="N12" s="1"/>
    </row>
    <row r="13" spans="1:17" x14ac:dyDescent="0.25">
      <c r="A13" t="s">
        <v>2</v>
      </c>
      <c r="B13" t="str" cm="1">
        <f t="array" ref="B13">_xlfn.SWITCH(Tables!$A$2,"Cervical Spine &amp; Upper Limb","Neck","Back")</f>
        <v>Back</v>
      </c>
      <c r="C13" s="18"/>
      <c r="D13" s="5" t="str">
        <f>IF(ISBLANK(C13),"No Data",C13*(100/$B$3))</f>
        <v>No Data</v>
      </c>
      <c r="E13" s="6" t="str">
        <f>IFERROR(IFERROR((D13-$D5)/$D5,"")*100,"")</f>
        <v/>
      </c>
      <c r="I13" s="24" t="s">
        <v>35</v>
      </c>
      <c r="J13" s="25" t="str">
        <f>$D37</f>
        <v>No Data</v>
      </c>
      <c r="K13" s="25" t="str">
        <f>$D38</f>
        <v>No Data</v>
      </c>
      <c r="L13" s="25" t="str">
        <f>$D39</f>
        <v>No Data</v>
      </c>
      <c r="M13" s="23" t="str">
        <f t="shared" si="1"/>
        <v/>
      </c>
      <c r="N13" s="1"/>
    </row>
    <row r="14" spans="1:17" x14ac:dyDescent="0.25">
      <c r="B14" t="str" cm="1">
        <f t="array" ref="B14">_xlfn.SWITCH(Tables!$A$2,"Cervical Spine &amp; Upper Limb","Shoulder","Buttock")</f>
        <v>Buttock</v>
      </c>
      <c r="C14" s="18"/>
      <c r="D14" s="5" t="str">
        <f t="shared" ref="D14:D15" si="4">IF(ISBLANK(C14),"No Data",C14*(100/$B$3))</f>
        <v>No Data</v>
      </c>
      <c r="E14" s="6" t="str">
        <f t="shared" ref="E14:E15" si="5">IFERROR(IFERROR((D14-$D6)/$D6,"")*100,"")</f>
        <v/>
      </c>
      <c r="I14" s="26" t="s">
        <v>36</v>
      </c>
      <c r="J14" s="27" t="str">
        <f>$D41</f>
        <v>No Data</v>
      </c>
      <c r="K14" s="27" t="str">
        <f>$D42</f>
        <v>No Data</v>
      </c>
      <c r="L14" s="27" t="str">
        <f>$D43</f>
        <v>No Data</v>
      </c>
      <c r="M14" s="23" t="str">
        <f t="shared" si="1"/>
        <v/>
      </c>
      <c r="N14" s="1"/>
    </row>
    <row r="15" spans="1:17" x14ac:dyDescent="0.25">
      <c r="B15" t="str" cm="1">
        <f t="array" ref="B15">_xlfn.SWITCH(Tables!$A$2,"Cervical Spine &amp; Upper Limb","Upper Limb","Lower Limb")</f>
        <v>Lower Limb</v>
      </c>
      <c r="C15" s="18"/>
      <c r="D15" s="5" t="str">
        <f t="shared" si="4"/>
        <v>No Data</v>
      </c>
      <c r="E15" s="6" t="str">
        <f t="shared" si="5"/>
        <v/>
      </c>
      <c r="I15" s="26" t="s">
        <v>37</v>
      </c>
      <c r="J15" s="27" t="str">
        <f>$D45</f>
        <v>No Data</v>
      </c>
      <c r="K15" s="27" t="str">
        <f>$D46</f>
        <v>No Data</v>
      </c>
      <c r="L15" s="27" t="str">
        <f>$D47</f>
        <v>No Data</v>
      </c>
      <c r="M15" s="23" t="str">
        <f t="shared" si="1"/>
        <v/>
      </c>
      <c r="N15" s="1"/>
    </row>
    <row r="16" spans="1:17" x14ac:dyDescent="0.25">
      <c r="D16" s="5"/>
      <c r="E16" t="s">
        <v>22</v>
      </c>
      <c r="G16" s="37" t="s">
        <v>28</v>
      </c>
      <c r="N16" s="1"/>
    </row>
    <row r="17" spans="1:19" x14ac:dyDescent="0.25">
      <c r="A17" t="s">
        <v>3</v>
      </c>
      <c r="B17" t="str" cm="1">
        <f t="array" ref="B17">_xlfn.SWITCH(Tables!$A$2,"Cervical Spine &amp; Upper Limb","Neck","Back")</f>
        <v>Back</v>
      </c>
      <c r="C17" s="18"/>
      <c r="D17" s="5" t="str">
        <f>IF(ISBLANK(C17),"No Data",C17*(100/$B$3))</f>
        <v>No Data</v>
      </c>
      <c r="E17" s="6" t="str">
        <f>IFERROR(IFERROR((D17-$D$5)/$D$5,"")*100,"")</f>
        <v/>
      </c>
      <c r="G17" s="37"/>
      <c r="N17" s="1"/>
    </row>
    <row r="18" spans="1:19" x14ac:dyDescent="0.25">
      <c r="B18" t="str" cm="1">
        <f t="array" ref="B18">_xlfn.SWITCH(Tables!$A$2,"Cervical Spine &amp; Upper Limb","Shoulder","Buttock")</f>
        <v>Buttock</v>
      </c>
      <c r="C18" s="18"/>
      <c r="D18" s="5" t="str">
        <f t="shared" ref="D18:D19" si="6">IF(ISBLANK(C18),"No Data",C18*(100/$B$3))</f>
        <v>No Data</v>
      </c>
      <c r="E18" s="6" t="str">
        <f t="shared" ref="E18:E19" si="7">IFERROR(IFERROR((D18-$D$5)/$D$5,"")*100,"")</f>
        <v/>
      </c>
      <c r="N18" s="1"/>
      <c r="S18" s="9"/>
    </row>
    <row r="19" spans="1:19" x14ac:dyDescent="0.25">
      <c r="B19" t="str" cm="1">
        <f t="array" ref="B19">_xlfn.SWITCH(Tables!$A$2,"Cervical Spine &amp; Upper Limb","Upper Limb","Lower Limb")</f>
        <v>Lower Limb</v>
      </c>
      <c r="C19" s="18"/>
      <c r="D19" s="5" t="str">
        <f t="shared" si="6"/>
        <v>No Data</v>
      </c>
      <c r="E19" s="6" t="str">
        <f t="shared" si="7"/>
        <v/>
      </c>
      <c r="N19" s="1"/>
    </row>
    <row r="20" spans="1:19" x14ac:dyDescent="0.25">
      <c r="D20" s="5"/>
      <c r="E20" t="s">
        <v>23</v>
      </c>
      <c r="N20" s="1"/>
    </row>
    <row r="21" spans="1:19" x14ac:dyDescent="0.25">
      <c r="A21" t="s">
        <v>4</v>
      </c>
      <c r="B21" t="str" cm="1">
        <f t="array" ref="B21">_xlfn.SWITCH(Tables!$A$2,"Cervical Spine &amp; Upper Limb","Neck","Back")</f>
        <v>Back</v>
      </c>
      <c r="C21" s="18"/>
      <c r="D21" s="5" t="str">
        <f>IF(ISBLANK(C21),"No Data",C21*(100/$B$3))</f>
        <v>No Data</v>
      </c>
      <c r="E21" s="6" t="str">
        <f>IFERROR(IFERROR((D21-$D5)/$D5,"")*100,"")</f>
        <v/>
      </c>
      <c r="N21" s="1"/>
    </row>
    <row r="22" spans="1:19" x14ac:dyDescent="0.25">
      <c r="B22" t="str" cm="1">
        <f t="array" ref="B22">_xlfn.SWITCH(Tables!$A$2,"Cervical Spine &amp; Upper Limb","Shoulder","Buttock")</f>
        <v>Buttock</v>
      </c>
      <c r="C22" s="18"/>
      <c r="D22" s="5" t="str">
        <f t="shared" ref="D22:D23" si="8">IF(ISBLANK(C22),"No Data",C22*(100/$B$3))</f>
        <v>No Data</v>
      </c>
      <c r="E22" s="6" t="str">
        <f t="shared" ref="E22" si="9">IFERROR(IFERROR((D22-$D6)/$D6,"")*100,"")</f>
        <v/>
      </c>
      <c r="N22" s="1"/>
    </row>
    <row r="23" spans="1:19" x14ac:dyDescent="0.25">
      <c r="B23" t="str" cm="1">
        <f t="array" ref="B23">_xlfn.SWITCH(Tables!$A$2,"Cervical Spine &amp; Upper Limb","Upper Limb","Lower Limb")</f>
        <v>Lower Limb</v>
      </c>
      <c r="C23" s="18"/>
      <c r="D23" s="5" t="str">
        <f t="shared" si="8"/>
        <v>No Data</v>
      </c>
      <c r="E23" s="6" t="str">
        <f>IFERROR(IFERROR((D23-$D7)/$D7,"")*100,"")</f>
        <v/>
      </c>
      <c r="N23" s="1"/>
    </row>
    <row r="24" spans="1:19" x14ac:dyDescent="0.25">
      <c r="D24" s="5"/>
      <c r="E24" t="s">
        <v>24</v>
      </c>
      <c r="H24" t="s">
        <v>10</v>
      </c>
      <c r="J24" t="str" cm="1">
        <f t="array" ref="J24">_xlfn.SWITCH(Tables!$A$2,"Cervical Spine &amp; Upper Limb","Neck","Back")</f>
        <v>Back</v>
      </c>
      <c r="K24" t="str" cm="1">
        <f t="array" ref="K24">_xlfn.SWITCH(Tables!$A$2,"Cervical Spine &amp; Upper Limb","Shoulder","Buttock")</f>
        <v>Buttock</v>
      </c>
      <c r="L24" t="str" cm="1">
        <f t="array" ref="L24">_xlfn.SWITCH(Tables!$A$2,"Cervical Spine &amp; Upper Limb","Upper Limb","Lower Limb")</f>
        <v>Lower Limb</v>
      </c>
      <c r="M24" t="s">
        <v>43</v>
      </c>
      <c r="N24" s="1"/>
    </row>
    <row r="25" spans="1:19" x14ac:dyDescent="0.25">
      <c r="A25" t="s">
        <v>16</v>
      </c>
      <c r="B25" t="str" cm="1">
        <f t="array" ref="B25">_xlfn.SWITCH(Tables!$A$2,"Cervical Spine &amp; Upper Limb","Neck","Back")</f>
        <v>Back</v>
      </c>
      <c r="C25" s="18"/>
      <c r="D25" s="5" t="str">
        <f>IF(ISBLANK(C25),"No Data",C25*(100/$B$3))</f>
        <v>No Data</v>
      </c>
      <c r="E25" s="7" t="str">
        <f>IFERROR(IFERROR((D25-$D5)/$D5,"")*100,"")</f>
        <v/>
      </c>
      <c r="I25" s="22" t="s">
        <v>9</v>
      </c>
      <c r="J25" s="23" t="str">
        <f>E9</f>
        <v/>
      </c>
      <c r="K25" s="23" t="str">
        <f>E10</f>
        <v/>
      </c>
      <c r="L25" s="23" t="str">
        <f>E11</f>
        <v/>
      </c>
      <c r="M25" s="23" t="str">
        <f t="shared" ref="M25:M34" si="10">IFERROR(IFERROR(J25+K25+L25,"")/3,"")</f>
        <v/>
      </c>
      <c r="N25" s="1"/>
    </row>
    <row r="26" spans="1:19" x14ac:dyDescent="0.25">
      <c r="B26" t="str" cm="1">
        <f t="array" ref="B26">_xlfn.SWITCH(Tables!$A$2,"Cervical Spine &amp; Upper Limb","Shoulder","Buttock")</f>
        <v>Buttock</v>
      </c>
      <c r="C26" s="18"/>
      <c r="D26" s="5" t="str">
        <f t="shared" ref="D26:D27" si="11">IF(ISBLANK(C26),"No Data",C26*(100/$B$3))</f>
        <v>No Data</v>
      </c>
      <c r="E26" s="7" t="str">
        <f t="shared" ref="E26:E27" si="12">IFERROR(IFERROR((D26-$D6)/$D6,"")*100,"")</f>
        <v/>
      </c>
      <c r="I26" s="22" t="s">
        <v>30</v>
      </c>
      <c r="J26" s="23" t="str">
        <f>$E13</f>
        <v/>
      </c>
      <c r="K26" s="23" t="str">
        <f>$E14</f>
        <v/>
      </c>
      <c r="L26" s="23" t="str">
        <f>$E15</f>
        <v/>
      </c>
      <c r="M26" s="23" t="str">
        <f t="shared" si="10"/>
        <v/>
      </c>
      <c r="N26" s="1"/>
    </row>
    <row r="27" spans="1:19" x14ac:dyDescent="0.25">
      <c r="B27" t="str" cm="1">
        <f t="array" ref="B27">_xlfn.SWITCH(Tables!$A$2,"Cervical Spine &amp; Upper Limb","Upper Limb","Lower Limb")</f>
        <v>Lower Limb</v>
      </c>
      <c r="C27" s="18"/>
      <c r="D27" s="5" t="str">
        <f t="shared" si="11"/>
        <v>No Data</v>
      </c>
      <c r="E27" s="7" t="str">
        <f t="shared" si="12"/>
        <v/>
      </c>
      <c r="I27" s="22" t="s">
        <v>31</v>
      </c>
      <c r="J27" s="23" t="str">
        <f>E17</f>
        <v/>
      </c>
      <c r="K27" s="23" t="str">
        <f>E18</f>
        <v/>
      </c>
      <c r="L27" s="23" t="str">
        <f>E19</f>
        <v/>
      </c>
      <c r="M27" s="23" t="str">
        <f t="shared" si="10"/>
        <v/>
      </c>
      <c r="N27" s="1"/>
    </row>
    <row r="28" spans="1:19" x14ac:dyDescent="0.25">
      <c r="E28" t="s">
        <v>25</v>
      </c>
      <c r="I28" s="22" t="s">
        <v>32</v>
      </c>
      <c r="J28" s="23" t="str">
        <f>E21</f>
        <v/>
      </c>
      <c r="K28" s="23" t="str">
        <f>E22</f>
        <v/>
      </c>
      <c r="L28" s="23" t="str">
        <f>E23</f>
        <v/>
      </c>
      <c r="M28" s="23" t="str">
        <f t="shared" si="10"/>
        <v/>
      </c>
      <c r="N28" s="1"/>
    </row>
    <row r="29" spans="1:19" x14ac:dyDescent="0.25">
      <c r="A29" t="s">
        <v>14</v>
      </c>
      <c r="B29" t="str" cm="1">
        <f t="array" ref="B29">_xlfn.SWITCH(Tables!$A$2,"Cervical Spine &amp; Upper Limb","Neck","Back")</f>
        <v>Back</v>
      </c>
      <c r="C29" s="18"/>
      <c r="D29" s="5" t="str">
        <f>IF(ISBLANK(C29),"No Data",C29*(100/$B$3))</f>
        <v>No Data</v>
      </c>
      <c r="E29" s="7" t="str">
        <f>IFERROR(IFERROR((D29-$D5)/$D5,"")*100,"")</f>
        <v/>
      </c>
      <c r="G29" s="37" t="s">
        <v>29</v>
      </c>
      <c r="I29" s="24" t="s">
        <v>33</v>
      </c>
      <c r="J29" s="25" t="str">
        <f>E25</f>
        <v/>
      </c>
      <c r="K29" s="25" t="str">
        <f>E26</f>
        <v/>
      </c>
      <c r="L29" s="25" t="str">
        <f>E27</f>
        <v/>
      </c>
      <c r="M29" s="25" t="str">
        <f t="shared" si="10"/>
        <v/>
      </c>
      <c r="N29" s="1"/>
    </row>
    <row r="30" spans="1:19" x14ac:dyDescent="0.25">
      <c r="B30" t="str" cm="1">
        <f t="array" ref="B30">_xlfn.SWITCH(Tables!$A$2,"Cervical Spine &amp; Upper Limb","Shoulder","Buttock")</f>
        <v>Buttock</v>
      </c>
      <c r="C30" s="18"/>
      <c r="D30" s="5" t="str">
        <f t="shared" ref="D30:D31" si="13">IF(ISBLANK(C30),"No Data",C30*(100/$B$3))</f>
        <v>No Data</v>
      </c>
      <c r="E30" s="7" t="str">
        <f t="shared" ref="E30:E31" si="14">IFERROR(IFERROR((D30-$D6)/$D6,"")*100,"")</f>
        <v/>
      </c>
      <c r="G30" s="37"/>
      <c r="I30" s="24" t="s">
        <v>20</v>
      </c>
      <c r="J30" s="25" t="str">
        <f>E29</f>
        <v/>
      </c>
      <c r="K30" s="25" t="str">
        <f>E30</f>
        <v/>
      </c>
      <c r="L30" s="25" t="str">
        <f>E31</f>
        <v/>
      </c>
      <c r="M30" s="25" t="str">
        <f t="shared" si="10"/>
        <v/>
      </c>
      <c r="N30" s="1"/>
    </row>
    <row r="31" spans="1:19" x14ac:dyDescent="0.25">
      <c r="B31" t="str" cm="1">
        <f t="array" ref="B31">_xlfn.SWITCH(Tables!$A$2,"Cervical Spine &amp; Upper Limb","Upper Limb","Lower Limb")</f>
        <v>Lower Limb</v>
      </c>
      <c r="C31" s="18"/>
      <c r="D31" s="5" t="str">
        <f t="shared" si="13"/>
        <v>No Data</v>
      </c>
      <c r="E31" s="7" t="str">
        <f t="shared" si="14"/>
        <v/>
      </c>
      <c r="G31" s="37"/>
      <c r="I31" s="24" t="s">
        <v>34</v>
      </c>
      <c r="J31" s="25" t="str">
        <f>E33</f>
        <v/>
      </c>
      <c r="K31" s="25" t="str">
        <f>E34</f>
        <v/>
      </c>
      <c r="L31" s="25" t="str">
        <f>E35</f>
        <v/>
      </c>
      <c r="M31" s="25" t="str">
        <f t="shared" si="10"/>
        <v/>
      </c>
      <c r="N31" s="1"/>
    </row>
    <row r="32" spans="1:19" x14ac:dyDescent="0.25">
      <c r="E32" t="s">
        <v>26</v>
      </c>
      <c r="I32" s="24" t="s">
        <v>35</v>
      </c>
      <c r="J32" s="25" t="str">
        <f>E37</f>
        <v/>
      </c>
      <c r="K32" s="25" t="str">
        <f>E38</f>
        <v/>
      </c>
      <c r="L32" s="25" t="str">
        <f>E39</f>
        <v/>
      </c>
      <c r="M32" s="25" t="str">
        <f t="shared" si="10"/>
        <v/>
      </c>
      <c r="N32" s="1"/>
    </row>
    <row r="33" spans="1:14" x14ac:dyDescent="0.25">
      <c r="A33" t="s">
        <v>15</v>
      </c>
      <c r="B33" t="str" cm="1">
        <f t="array" ref="B33">_xlfn.SWITCH(Tables!$A$2,"Cervical Spine &amp; Upper Limb","Neck","Back")</f>
        <v>Back</v>
      </c>
      <c r="C33" s="18"/>
      <c r="D33" s="5" t="str">
        <f>IF(ISBLANK(C33),"No Data",C33*(100/$B$3))</f>
        <v>No Data</v>
      </c>
      <c r="E33" s="7" t="str">
        <f>IFERROR(IFERROR((D33-$D5)/$D5,"")*100,"")</f>
        <v/>
      </c>
      <c r="I33" s="26" t="s">
        <v>36</v>
      </c>
      <c r="J33" s="27" t="str">
        <f>E41</f>
        <v/>
      </c>
      <c r="K33" s="27" t="str">
        <f>E42</f>
        <v/>
      </c>
      <c r="L33" s="27" t="str">
        <f>E43</f>
        <v/>
      </c>
      <c r="M33" s="27" t="str">
        <f t="shared" si="10"/>
        <v/>
      </c>
      <c r="N33" s="1"/>
    </row>
    <row r="34" spans="1:14" x14ac:dyDescent="0.25">
      <c r="B34" t="str" cm="1">
        <f t="array" ref="B34">_xlfn.SWITCH(Tables!$A$2,"Cervical Spine &amp; Upper Limb","Shoulder","Buttock")</f>
        <v>Buttock</v>
      </c>
      <c r="C34" s="18"/>
      <c r="D34" s="5" t="str">
        <f t="shared" ref="D34:D35" si="15">IF(ISBLANK(C34),"No Data",C34*(100/$B$3))</f>
        <v>No Data</v>
      </c>
      <c r="E34" s="7" t="str">
        <f t="shared" ref="E34:E35" si="16">IFERROR(IFERROR((D34-$D6)/$D6,"")*100,"")</f>
        <v/>
      </c>
      <c r="I34" s="26" t="s">
        <v>37</v>
      </c>
      <c r="J34" s="27" t="str">
        <f>E45</f>
        <v/>
      </c>
      <c r="K34" s="27" t="str">
        <f>E46</f>
        <v/>
      </c>
      <c r="L34" s="27" t="str">
        <f>E47</f>
        <v/>
      </c>
      <c r="M34" s="27" t="str">
        <f t="shared" si="10"/>
        <v/>
      </c>
      <c r="N34" s="1"/>
    </row>
    <row r="35" spans="1:14" x14ac:dyDescent="0.25">
      <c r="B35" t="str" cm="1">
        <f t="array" ref="B35">_xlfn.SWITCH(Tables!$A$2,"Cervical Spine &amp; Upper Limb","Upper Limb","Lower Limb")</f>
        <v>Lower Limb</v>
      </c>
      <c r="C35" s="18"/>
      <c r="D35" s="5" t="str">
        <f t="shared" si="15"/>
        <v>No Data</v>
      </c>
      <c r="E35" s="7" t="str">
        <f t="shared" si="16"/>
        <v/>
      </c>
      <c r="J35" s="5"/>
      <c r="K35" s="5"/>
      <c r="L35" s="5"/>
      <c r="N35" s="1"/>
    </row>
    <row r="36" spans="1:14" x14ac:dyDescent="0.25">
      <c r="E36" t="s">
        <v>39</v>
      </c>
      <c r="N36" s="1"/>
    </row>
    <row r="37" spans="1:14" x14ac:dyDescent="0.25">
      <c r="A37" t="s">
        <v>17</v>
      </c>
      <c r="B37" t="str" cm="1">
        <f t="array" ref="B37">_xlfn.SWITCH(Tables!$A$2,"Cervical Spine &amp; Upper Limb","Neck","Back")</f>
        <v>Back</v>
      </c>
      <c r="C37" s="18"/>
      <c r="D37" s="5" t="str">
        <f>IF(ISBLANK(C37),"No Data",C37*(100/$B$3))</f>
        <v>No Data</v>
      </c>
      <c r="E37" s="8" t="str">
        <f>IFERROR(IFERROR((D37-$D5)/$D5,"")*100,"")</f>
        <v/>
      </c>
      <c r="N37" s="1"/>
    </row>
    <row r="38" spans="1:14" x14ac:dyDescent="0.25">
      <c r="B38" t="str" cm="1">
        <f t="array" ref="B38">_xlfn.SWITCH(Tables!$A$2,"Cervical Spine &amp; Upper Limb","Shoulder","Buttock")</f>
        <v>Buttock</v>
      </c>
      <c r="C38" s="18"/>
      <c r="D38" s="5" t="str">
        <f t="shared" ref="D38:D39" si="17">IF(ISBLANK(C38),"No Data",C38*(100/$B$3))</f>
        <v>No Data</v>
      </c>
      <c r="E38" s="8" t="str">
        <f t="shared" ref="E38:E39" si="18">IFERROR(IFERROR((D38-$D6)/$D6,"")*100,"")</f>
        <v/>
      </c>
      <c r="N38" s="1"/>
    </row>
    <row r="39" spans="1:14" x14ac:dyDescent="0.25">
      <c r="B39" t="str" cm="1">
        <f t="array" ref="B39">_xlfn.SWITCH(Tables!$A$2,"Cervical Spine &amp; Upper Limb","Upper Limb","Lower Limb")</f>
        <v>Lower Limb</v>
      </c>
      <c r="C39" s="18"/>
      <c r="D39" s="5" t="str">
        <f t="shared" si="17"/>
        <v>No Data</v>
      </c>
      <c r="E39" s="8" t="str">
        <f t="shared" si="18"/>
        <v/>
      </c>
      <c r="N39" s="1"/>
    </row>
    <row r="40" spans="1:14" x14ac:dyDescent="0.25">
      <c r="E40" t="s">
        <v>40</v>
      </c>
      <c r="N40" s="1"/>
    </row>
    <row r="41" spans="1:14" x14ac:dyDescent="0.25">
      <c r="A41" t="s">
        <v>18</v>
      </c>
      <c r="B41" t="str" cm="1">
        <f t="array" ref="B41">_xlfn.SWITCH(Tables!$A$2,"Cervical Spine &amp; Upper Limb","Neck","Back")</f>
        <v>Back</v>
      </c>
      <c r="C41" s="18"/>
      <c r="D41" s="5" t="str">
        <f>IF(ISBLANK(C41),"No Data",C41*(100/$B$3))</f>
        <v>No Data</v>
      </c>
      <c r="E41" s="8" t="str">
        <f>IFERROR(IFERROR((D41-$D5)/$D5,"")*100,"")</f>
        <v/>
      </c>
      <c r="G41" s="38" t="s">
        <v>60</v>
      </c>
      <c r="H41" s="38"/>
      <c r="N41" s="1"/>
    </row>
    <row r="42" spans="1:14" x14ac:dyDescent="0.25">
      <c r="B42" t="str" cm="1">
        <f t="array" ref="B42">_xlfn.SWITCH(Tables!$A$2,"Cervical Spine &amp; Upper Limb","Shoulder","Buttock")</f>
        <v>Buttock</v>
      </c>
      <c r="C42" s="18"/>
      <c r="D42" s="5" t="str">
        <f t="shared" ref="D42:D43" si="19">IF(ISBLANK(C42),"No Data",C42*(100/$B$3))</f>
        <v>No Data</v>
      </c>
      <c r="E42" s="8" t="str">
        <f t="shared" ref="E42:E43" si="20">IFERROR(IFERROR((D42-$D6)/$D6,"")*100,"")</f>
        <v/>
      </c>
      <c r="G42" s="38"/>
      <c r="H42" s="38"/>
      <c r="N42" s="1"/>
    </row>
    <row r="43" spans="1:14" x14ac:dyDescent="0.25">
      <c r="B43" t="str" cm="1">
        <f t="array" ref="B43">_xlfn.SWITCH(Tables!$A$2,"Cervical Spine &amp; Upper Limb","Upper Limb","Lower Limb")</f>
        <v>Lower Limb</v>
      </c>
      <c r="C43" s="18"/>
      <c r="D43" s="5" t="str">
        <f t="shared" si="19"/>
        <v>No Data</v>
      </c>
      <c r="E43" s="8" t="str">
        <f t="shared" si="20"/>
        <v/>
      </c>
      <c r="G43" s="38"/>
      <c r="H43" s="38"/>
      <c r="N43" s="1"/>
    </row>
    <row r="44" spans="1:14" x14ac:dyDescent="0.25">
      <c r="E44" t="s">
        <v>41</v>
      </c>
      <c r="N44" s="1"/>
    </row>
    <row r="45" spans="1:14" x14ac:dyDescent="0.25">
      <c r="A45" t="s">
        <v>19</v>
      </c>
      <c r="B45" t="str" cm="1">
        <f t="array" ref="B45">_xlfn.SWITCH(Tables!$A$2,"Cervical Spine &amp; Upper Limb","Neck","Back")</f>
        <v>Back</v>
      </c>
      <c r="C45" s="18"/>
      <c r="D45" s="5" t="str">
        <f>IF(ISBLANK(C45),"No Data",C45*(100/$B$3))</f>
        <v>No Data</v>
      </c>
      <c r="E45" s="8" t="str">
        <f>IFERROR(IFERROR((D45-$D5)/$D5,"")*100,"")</f>
        <v/>
      </c>
      <c r="N45" s="1"/>
    </row>
    <row r="46" spans="1:14" x14ac:dyDescent="0.25">
      <c r="B46" t="str" cm="1">
        <f t="array" ref="B46">_xlfn.SWITCH(Tables!$A$2,"Cervical Spine &amp; Upper Limb","Shoulder","Buttock")</f>
        <v>Buttock</v>
      </c>
      <c r="C46" s="18"/>
      <c r="D46" s="5" t="str">
        <f t="shared" ref="D46:D47" si="21">IF(ISBLANK(C46),"No Data",C46*(100/$B$3))</f>
        <v>No Data</v>
      </c>
      <c r="E46" s="8" t="str">
        <f t="shared" ref="E46:E47" si="22">IFERROR(IFERROR((D46-$D6)/$D6,"")*100,"")</f>
        <v/>
      </c>
      <c r="N46" s="1"/>
    </row>
    <row r="47" spans="1:14" x14ac:dyDescent="0.25">
      <c r="B47" t="str" cm="1">
        <f t="array" ref="B47">_xlfn.SWITCH(Tables!$A$2,"Cervical Spine &amp; Upper Limb","Upper Limb","Lower Limb")</f>
        <v>Lower Limb</v>
      </c>
      <c r="C47" s="18"/>
      <c r="D47" s="5" t="str">
        <f t="shared" si="21"/>
        <v>No Data</v>
      </c>
      <c r="E47" s="8" t="str">
        <f t="shared" si="22"/>
        <v/>
      </c>
    </row>
  </sheetData>
  <sheetProtection algorithmName="SHA-512" hashValue="e4Pi2WmeBPg5759nGu1H4mGcP5e2t3POuu6mWh62cMmZNh2Cgu1deW1MsAxszJo87PppZuoDiSJcOGiCnsfUHA==" saltValue="Z0U/ZcVUN/SnMosOFPWwzw==" spinCount="100000" sheet="1" selectLockedCells="1"/>
  <mergeCells count="8">
    <mergeCell ref="A1:O1"/>
    <mergeCell ref="G29:G31"/>
    <mergeCell ref="G41:H43"/>
    <mergeCell ref="B2:D2"/>
    <mergeCell ref="F2:G2"/>
    <mergeCell ref="F5:F6"/>
    <mergeCell ref="G16:G17"/>
    <mergeCell ref="J2:L2"/>
  </mergeCells>
  <conditionalFormatting sqref="B2:D2">
    <cfRule type="cellIs" dxfId="4" priority="4" operator="equal">
      <formula>0</formula>
    </cfRule>
  </conditionalFormatting>
  <conditionalFormatting sqref="E9:E11">
    <cfRule type="cellIs" dxfId="3" priority="5" operator="equal">
      <formula>0</formula>
    </cfRule>
  </conditionalFormatting>
  <conditionalFormatting sqref="F2:G2">
    <cfRule type="cellIs" dxfId="2" priority="3" operator="equal">
      <formula>0</formula>
    </cfRule>
  </conditionalFormatting>
  <conditionalFormatting sqref="J2:L2">
    <cfRule type="cellIs" dxfId="1" priority="2" operator="equal">
      <formula>0</formula>
    </cfRule>
  </conditionalFormatting>
  <conditionalFormatting sqref="N2">
    <cfRule type="cellIs" dxfId="0" priority="1" operator="equal">
      <formula>0</formula>
    </cfRule>
  </conditionalFormatting>
  <dataValidations count="1">
    <dataValidation type="whole" allowBlank="1" showInputMessage="1" showErrorMessage="1" sqref="C5:C7 C37:C39 C33:C35 C9:C11 C13:C15 C41:C43 C17:C19 C21:C23 C25:C27 C29:C31 C45:C47" xr:uid="{1E49C9C4-6454-4B09-90E4-87D28D568FA3}">
      <formula1>0</formula1>
      <formula2>100</formula2>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158C7-6FCB-473E-AAF3-4AB3645EBDEF}">
  <sheetPr codeName="Sheet2"/>
  <dimension ref="A1"/>
  <sheetViews>
    <sheetView workbookViewId="0">
      <selection activeCell="I30" sqref="I30"/>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E9D8A-2BD3-43EE-8577-40274F716B6F}">
  <sheetPr codeName="Sheet4"/>
  <dimension ref="A2:D4"/>
  <sheetViews>
    <sheetView workbookViewId="0">
      <selection activeCell="A2" sqref="A2"/>
    </sheetView>
  </sheetViews>
  <sheetFormatPr defaultRowHeight="15" x14ac:dyDescent="0.25"/>
  <cols>
    <col min="1" max="1" width="26.7109375" customWidth="1"/>
    <col min="3" max="3" width="20.140625" customWidth="1"/>
    <col min="4" max="4" width="14" customWidth="1"/>
  </cols>
  <sheetData>
    <row r="2" spans="1:4" x14ac:dyDescent="0.25">
      <c r="A2" t="str">
        <f>PatDetails!$M$6</f>
        <v>Lumbar Spine &amp; Lower Limb</v>
      </c>
      <c r="D2" t="str" cm="1">
        <f t="array" ref="D2">_xlfn.SWITCH(Tables!$A$2,"Cervical Spine &amp; Upper Limb","% Neck Pain Change","% Back Pain Change")</f>
        <v>% Back Pain Change</v>
      </c>
    </row>
    <row r="3" spans="1:4" x14ac:dyDescent="0.25">
      <c r="D3" t="str" cm="1">
        <f t="array" ref="D3">_xlfn.SWITCH(Tables!$A$2,"Cervical Spine &amp; Upper Limb","% Shoulder Pain Change","% Butttock Pain Change")</f>
        <v>% Butttock Pain Change</v>
      </c>
    </row>
    <row r="4" spans="1:4" x14ac:dyDescent="0.25">
      <c r="D4" t="str" cm="1">
        <f t="array" ref="D4">_xlfn.SWITCH(Tables!$A$2,"Cervical Spine &amp; Upper Limb","% Upper Limb Pain Change","% Lower Limb Pain Change")</f>
        <v>% Lower Limb Pain Change</v>
      </c>
    </row>
  </sheetData>
  <sheetProtection algorithmName="SHA-512" hashValue="icJLrhAYQO1E7H5Uwg/bf3XvntonBZs9WOHArj+6BtQQo+IMBVY8j8gBBIPQsHkmSeSacnAtxeBGe/5kh1CgAw==" saltValue="ptG5TVnjj9O+VvC716EtG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PatDetails</vt:lpstr>
      <vt:lpstr>Data</vt:lpstr>
      <vt:lpstr>Graphs</vt:lpstr>
      <vt:lpstr>Tables</vt:lpstr>
      <vt:lpstr>DataEntry</vt:lpstr>
      <vt:lpstr>Delay</vt:lpstr>
      <vt:lpstr>Name</vt:lpstr>
      <vt:lpstr>ProcDate</vt:lpstr>
      <vt:lpstr>ProcDescript</vt:lpstr>
      <vt:lpstr>UserOpen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MARKIII</dc:creator>
  <cp:lastModifiedBy>Mark Laslett</cp:lastModifiedBy>
  <dcterms:created xsi:type="dcterms:W3CDTF">2022-01-28T20:26:01Z</dcterms:created>
  <dcterms:modified xsi:type="dcterms:W3CDTF">2025-04-17T20:18:08Z</dcterms:modified>
</cp:coreProperties>
</file>